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1\Case4\"/>
    </mc:Choice>
  </mc:AlternateContent>
  <bookViews>
    <workbookView xWindow="0" yWindow="0" windowWidth="20490" windowHeight="7755" activeTab="1"/>
  </bookViews>
  <sheets>
    <sheet name="Documentation" sheetId="2" r:id="rId1"/>
    <sheet name="Service Lo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L18" i="1" l="1"/>
  <c r="N18" i="1" s="1"/>
  <c r="L12" i="1"/>
  <c r="N12" i="1" s="1"/>
  <c r="L13" i="1"/>
  <c r="N13" i="1" s="1"/>
  <c r="L14" i="1"/>
  <c r="N14" i="1" s="1"/>
  <c r="L15" i="1"/>
  <c r="N15" i="1" s="1"/>
  <c r="L16" i="1"/>
  <c r="N16" i="1" s="1"/>
  <c r="L17" i="1"/>
  <c r="N17" i="1" s="1"/>
  <c r="L19" i="1"/>
  <c r="N19" i="1" s="1"/>
  <c r="L20" i="1"/>
  <c r="N20" i="1" s="1"/>
  <c r="L21" i="1"/>
  <c r="N21" i="1" s="1"/>
  <c r="L22" i="1"/>
  <c r="N22" i="1" s="1"/>
  <c r="L23" i="1"/>
  <c r="N23" i="1" s="1"/>
  <c r="L24" i="1"/>
  <c r="N24" i="1" s="1"/>
  <c r="L25" i="1"/>
  <c r="N25" i="1" s="1"/>
  <c r="L26" i="1"/>
  <c r="N26" i="1" s="1"/>
  <c r="L27" i="1"/>
  <c r="N27" i="1" s="1"/>
  <c r="L28" i="1"/>
  <c r="N28" i="1" s="1"/>
  <c r="L29" i="1"/>
  <c r="N29" i="1" s="1"/>
  <c r="L30" i="1"/>
  <c r="N30" i="1" s="1"/>
  <c r="L31" i="1"/>
  <c r="N31" i="1" s="1"/>
  <c r="L32" i="1"/>
  <c r="N32" i="1" s="1"/>
  <c r="L33" i="1"/>
  <c r="N33" i="1" s="1"/>
  <c r="L34" i="1"/>
  <c r="N34" i="1" s="1"/>
  <c r="L35" i="1"/>
  <c r="N35" i="1" s="1"/>
  <c r="L36" i="1"/>
  <c r="N36" i="1" s="1"/>
  <c r="L37" i="1"/>
  <c r="N37" i="1" s="1"/>
  <c r="L38" i="1"/>
  <c r="N38" i="1" s="1"/>
  <c r="L11" i="1"/>
  <c r="N11" i="1" s="1"/>
  <c r="B5" i="1"/>
  <c r="B4" i="1"/>
  <c r="N40" i="1" l="1"/>
  <c r="B8" i="1" s="1"/>
  <c r="B7" i="1"/>
</calcChain>
</file>

<file path=xl/sharedStrings.xml><?xml version="1.0" encoding="utf-8"?>
<sst xmlns="http://schemas.openxmlformats.org/spreadsheetml/2006/main" count="224" uniqueCount="152">
  <si>
    <t>Service Calls</t>
  </si>
  <si>
    <t>Customer</t>
  </si>
  <si>
    <t>Phone</t>
  </si>
  <si>
    <t>Hours</t>
  </si>
  <si>
    <t>Base Fee</t>
  </si>
  <si>
    <t>Hourly Rate</t>
  </si>
  <si>
    <t>Service Charge</t>
  </si>
  <si>
    <t>Robert Gomez</t>
  </si>
  <si>
    <t>Sandra Lee</t>
  </si>
  <si>
    <t>Gregory Sands</t>
  </si>
  <si>
    <t>Betty Oaks</t>
  </si>
  <si>
    <t>TOTAL</t>
  </si>
  <si>
    <t>City</t>
  </si>
  <si>
    <t>State</t>
  </si>
  <si>
    <t>ZIP</t>
  </si>
  <si>
    <t>391 Country Drive</t>
  </si>
  <si>
    <t>151 Apple Lane</t>
  </si>
  <si>
    <t>112 Main Street</t>
  </si>
  <si>
    <t>305 Country Drive</t>
  </si>
  <si>
    <t>205 Second Street</t>
  </si>
  <si>
    <t>MA</t>
  </si>
  <si>
    <t>(413) 555 - 4439</t>
  </si>
  <si>
    <t>(413) 555 - 0988</t>
  </si>
  <si>
    <t>(413) 555 - 3773</t>
  </si>
  <si>
    <t>(413) 555 - 4189</t>
  </si>
  <si>
    <t>(413) 555 - 0088</t>
  </si>
  <si>
    <t>Chicopee</t>
  </si>
  <si>
    <t>Holyoke</t>
  </si>
  <si>
    <t>(413) 555 - 7613</t>
  </si>
  <si>
    <t>(413) 555 - 4430</t>
  </si>
  <si>
    <t>(413) 555 - 0912</t>
  </si>
  <si>
    <t>Tam Hsiu</t>
  </si>
  <si>
    <t>Hal Dubroski</t>
  </si>
  <si>
    <t>Linda Chou</t>
  </si>
  <si>
    <t>412 Elm Lane</t>
  </si>
  <si>
    <t>58 South Urban Street</t>
  </si>
  <si>
    <t>8 Wolford Avenue</t>
  </si>
  <si>
    <t>Date</t>
  </si>
  <si>
    <t>Starting Time</t>
  </si>
  <si>
    <t>Ending Time</t>
  </si>
  <si>
    <t>Willimansett</t>
  </si>
  <si>
    <t>(413) 555 - 7002</t>
  </si>
  <si>
    <t>(413) 555 - 3188</t>
  </si>
  <si>
    <t>(413) 555 - 7312</t>
  </si>
  <si>
    <t>Richard Graves</t>
  </si>
  <si>
    <t>Bryne Wilkes</t>
  </si>
  <si>
    <t>Maria Olfabel</t>
  </si>
  <si>
    <t>11 Ida Lane</t>
  </si>
  <si>
    <t>51 North Lewis Street</t>
  </si>
  <si>
    <t>902 South Drive</t>
  </si>
  <si>
    <t>South Hadley</t>
  </si>
  <si>
    <t>(413) 555 - 9987</t>
  </si>
  <si>
    <t>(413) 555 - 0042</t>
  </si>
  <si>
    <t>(413) 555 - 5701</t>
  </si>
  <si>
    <t>(413) 555 - 4380</t>
  </si>
  <si>
    <t>Drew Nelson</t>
  </si>
  <si>
    <t>Brian Fabian</t>
  </si>
  <si>
    <t>Van Lawson</t>
  </si>
  <si>
    <t>Michael Morris</t>
  </si>
  <si>
    <t>7 Terminus Drive</t>
  </si>
  <si>
    <t>921 Greenway Lane</t>
  </si>
  <si>
    <t>578 Hill Drive</t>
  </si>
  <si>
    <t>102 New Tree Lane</t>
  </si>
  <si>
    <t>Easthampton</t>
  </si>
  <si>
    <t>Agawam</t>
  </si>
  <si>
    <t>(413) 555 - 7553</t>
  </si>
  <si>
    <t>(413) 555 - 8922</t>
  </si>
  <si>
    <t>(413) 555 - 1415</t>
  </si>
  <si>
    <t>(413) 555 - 3664</t>
  </si>
  <si>
    <t>(413) 555 - 5881</t>
  </si>
  <si>
    <t>(413) 555 - 0049</t>
  </si>
  <si>
    <t>Street</t>
  </si>
  <si>
    <t>Teresa Wong</t>
  </si>
  <si>
    <t>Derrick Reynolds</t>
  </si>
  <si>
    <t>Andy Fann</t>
  </si>
  <si>
    <t>Maryjo Atunez</t>
  </si>
  <si>
    <t>Leona Gonsalves</t>
  </si>
  <si>
    <t>Tim Aiello</t>
  </si>
  <si>
    <t>Sharon Murphy</t>
  </si>
  <si>
    <t>Adam Gunter</t>
  </si>
  <si>
    <t>Steven Powell</t>
  </si>
  <si>
    <t>Richard Garcia</t>
  </si>
  <si>
    <t>Jose Espinoza</t>
  </si>
  <si>
    <t>Lisa Hall</t>
  </si>
  <si>
    <t>Jay Plante</t>
  </si>
  <si>
    <t>(413) 555 - 3211</t>
  </si>
  <si>
    <t>(413) 555 - 8660</t>
  </si>
  <si>
    <t>(413) 555 - 8514</t>
  </si>
  <si>
    <t>(413) 555 - 2348</t>
  </si>
  <si>
    <t>(413) 555 - 0138</t>
  </si>
  <si>
    <t>(413) 555 - 4995</t>
  </si>
  <si>
    <t>(413) 555 - 7144</t>
  </si>
  <si>
    <t>8 East Avenue</t>
  </si>
  <si>
    <t>45 Apple Drive</t>
  </si>
  <si>
    <t>314 2nd Street</t>
  </si>
  <si>
    <t>9141 Ungraholl Street</t>
  </si>
  <si>
    <t>31381 Main Street</t>
  </si>
  <si>
    <t>310 Forrest Avenue</t>
  </si>
  <si>
    <t>75 Breakwater Lane</t>
  </si>
  <si>
    <t>438 Tilson Drive</t>
  </si>
  <si>
    <t>900 Main Street</t>
  </si>
  <si>
    <t>584 7th Street</t>
  </si>
  <si>
    <t>889 West Highland Drive</t>
  </si>
  <si>
    <t>710 Stockbridge Lane</t>
  </si>
  <si>
    <t>9331 Camwell Street</t>
  </si>
  <si>
    <t>Cust ID</t>
  </si>
  <si>
    <t>David Gretz</t>
  </si>
  <si>
    <t>From</t>
  </si>
  <si>
    <t>To</t>
  </si>
  <si>
    <t>Total Service Calls</t>
  </si>
  <si>
    <t>Total Charges</t>
  </si>
  <si>
    <t>Billable Hours</t>
  </si>
  <si>
    <t>Author</t>
  </si>
  <si>
    <t>Purpose</t>
  </si>
  <si>
    <t>01075</t>
  </si>
  <si>
    <t>01013</t>
  </si>
  <si>
    <t>01027</t>
  </si>
  <si>
    <t>01021</t>
  </si>
  <si>
    <t>01001</t>
  </si>
  <si>
    <t>01040</t>
  </si>
  <si>
    <t>01020</t>
  </si>
  <si>
    <t>Morris-4380</t>
  </si>
  <si>
    <t>Gretz-4439</t>
  </si>
  <si>
    <t>Lawson-5701</t>
  </si>
  <si>
    <t>Graves-7002</t>
  </si>
  <si>
    <t>Sands-4189</t>
  </si>
  <si>
    <t>Wilkes-3188</t>
  </si>
  <si>
    <t>Wong-3211</t>
  </si>
  <si>
    <t>Atunez-2348</t>
  </si>
  <si>
    <t>Lee-3773</t>
  </si>
  <si>
    <t>Powell-8922</t>
  </si>
  <si>
    <t>Plante-0049</t>
  </si>
  <si>
    <t>Gomez-0988</t>
  </si>
  <si>
    <t>Gonsalves-0138</t>
  </si>
  <si>
    <t>Hall-5881</t>
  </si>
  <si>
    <t>Chou-0912</t>
  </si>
  <si>
    <t>Olfabel-7312</t>
  </si>
  <si>
    <t>Oaks-0088</t>
  </si>
  <si>
    <t>Garcia-1415</t>
  </si>
  <si>
    <t>Aiello-4995</t>
  </si>
  <si>
    <t>Reynolds-8660</t>
  </si>
  <si>
    <t>Fabian-0042</t>
  </si>
  <si>
    <t>Fann-8514</t>
  </si>
  <si>
    <t>Hsiu-7613</t>
  </si>
  <si>
    <t>Nelson-9987</t>
  </si>
  <si>
    <t>Espinoza-3664</t>
  </si>
  <si>
    <t>Gunter-7553</t>
  </si>
  <si>
    <t>Dubroski-4430</t>
  </si>
  <si>
    <t>Murphy-7144</t>
  </si>
  <si>
    <t>Tim Gables</t>
  </si>
  <si>
    <t>Turf Toughs</t>
  </si>
  <si>
    <t>To record the service calls to Turf Toughs and calculate the total number of service hours and service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</si>
</sst>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  <xf numFmtId="6" fontId="0" fillId="0" borderId="1" xfId="0" applyNumberFormat="1" applyBorder="1"/>
    <xf numFmtId="2" fontId="0" fillId="0" borderId="1" xfId="0" applyNumberFormat="1" applyBorder="1"/>
    <xf numFmtId="8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0" fontId="0" fillId="0" borderId="0" xfId="0" quotePrefix="1"/>
    <xf numFmtId="0" fontId="0" fillId="0" borderId="2" xfId="0" quotePrefix="1" applyFill="1" applyBorder="1"/>
    <xf numFmtId="0" fontId="0" fillId="0" borderId="1" xfId="0" quotePrefix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7938</xdr:colOff>
      <xdr:row>0</xdr:row>
      <xdr:rowOff>7938</xdr:rowOff>
    </xdr:from>
    <xdr:to>
      <xdr:col>6</xdr:col>
      <xdr:colOff>3175</xdr:colOff>
      <xdr:row>1</xdr:row>
      <xdr:rowOff>187643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4119563" y="7938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“Turf” workbook saved as “Turf Toughs Service Calls”</a:t>
          </a:r>
        </a:p>
      </xdr:txBody>
    </xdr:sp>
    <xdr:clientData/>
  </xdr:twoCellAnchor>
  <xdr:twoCellAnchor>
    <xdr:from>
      <xdr:col>3</xdr:col>
      <xdr:colOff>15874</xdr:colOff>
      <xdr:row>3</xdr:row>
      <xdr:rowOff>7938</xdr:rowOff>
    </xdr:from>
    <xdr:to>
      <xdr:col>6</xdr:col>
      <xdr:colOff>11111</xdr:colOff>
      <xdr:row>4</xdr:row>
      <xdr:rowOff>274638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4127499" y="849313"/>
          <a:ext cx="1828800" cy="457200"/>
        </a:xfrm>
        <a:prstGeom prst="wedgeRectCallout">
          <a:avLst>
            <a:gd name="adj1" fmla="val -74313"/>
            <a:gd name="adj2" fmla="val -4233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“Documentation” sheet: Name in B3; date in B4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2</xdr:col>
      <xdr:colOff>0</xdr:colOff>
      <xdr:row>3</xdr:row>
      <xdr:rowOff>174625</xdr:rowOff>
    </xdr:to>
    <xdr:sp macro="" textlink="">
      <xdr:nvSpPr>
        <xdr:cNvPr id="7" name="Rectangle 6"/>
        <xdr:cNvSpPr/>
      </xdr:nvSpPr>
      <xdr:spPr>
        <a:xfrm>
          <a:off x="754063" y="650875"/>
          <a:ext cx="2746375" cy="365125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698499</xdr:colOff>
      <xdr:row>3</xdr:row>
      <xdr:rowOff>15877</xdr:rowOff>
    </xdr:from>
    <xdr:to>
      <xdr:col>2</xdr:col>
      <xdr:colOff>817244</xdr:colOff>
      <xdr:row>8</xdr:row>
      <xdr:rowOff>160657</xdr:rowOff>
    </xdr:to>
    <xdr:sp macro="" textlink="">
      <xdr:nvSpPr>
        <xdr:cNvPr id="2" name="AutoShape 7"/>
        <xdr:cNvSpPr>
          <a:spLocks/>
        </xdr:cNvSpPr>
      </xdr:nvSpPr>
      <xdr:spPr bwMode="auto">
        <a:xfrm>
          <a:off x="3087687" y="1000127"/>
          <a:ext cx="118745" cy="1097280"/>
        </a:xfrm>
        <a:prstGeom prst="rightBrace">
          <a:avLst>
            <a:gd name="adj1" fmla="val 70588"/>
            <a:gd name="adj2" fmla="val 50000"/>
          </a:avLst>
        </a:prstGeom>
        <a:noFill/>
        <a:ln w="25400">
          <a:solidFill>
            <a:schemeClr val="accent6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7937</xdr:colOff>
      <xdr:row>0</xdr:row>
      <xdr:rowOff>7938</xdr:rowOff>
    </xdr:from>
    <xdr:to>
      <xdr:col>5</xdr:col>
      <xdr:colOff>527050</xdr:colOff>
      <xdr:row>4</xdr:row>
      <xdr:rowOff>113348</xdr:rowOff>
    </xdr:to>
    <xdr:sp macro="" textlink="">
      <xdr:nvSpPr>
        <xdr:cNvPr id="5" name="AutoShape 23"/>
        <xdr:cNvSpPr>
          <a:spLocks noChangeArrowheads="1"/>
        </xdr:cNvSpPr>
      </xdr:nvSpPr>
      <xdr:spPr bwMode="auto">
        <a:xfrm>
          <a:off x="3921125" y="7938"/>
          <a:ext cx="1828800" cy="128016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Cells inserted in A4:A34. “Cust ID” typed in A4; “Morris-4380” entered as customer ID for “Michael Morris”. Flash Fill used to fill in remaining customer IDs</a:t>
          </a:r>
        </a:p>
      </xdr:txBody>
    </xdr:sp>
    <xdr:clientData/>
  </xdr:twoCellAnchor>
  <xdr:twoCellAnchor>
    <xdr:from>
      <xdr:col>6</xdr:col>
      <xdr:colOff>301626</xdr:colOff>
      <xdr:row>0</xdr:row>
      <xdr:rowOff>7937</xdr:rowOff>
    </xdr:from>
    <xdr:to>
      <xdr:col>8</xdr:col>
      <xdr:colOff>288926</xdr:colOff>
      <xdr:row>1</xdr:row>
      <xdr:rowOff>4762</xdr:rowOff>
    </xdr:to>
    <xdr:sp macro="" textlink="">
      <xdr:nvSpPr>
        <xdr:cNvPr id="6" name="Rectangular Callout 5"/>
        <xdr:cNvSpPr>
          <a:spLocks noChangeArrowheads="1"/>
        </xdr:cNvSpPr>
      </xdr:nvSpPr>
      <xdr:spPr bwMode="auto">
        <a:xfrm>
          <a:off x="6056314" y="7937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Borders added around cells in A4:A32</a:t>
          </a:r>
        </a:p>
      </xdr:txBody>
    </xdr:sp>
    <xdr:clientData/>
  </xdr:twoCellAnchor>
  <xdr:twoCellAnchor>
    <xdr:from>
      <xdr:col>8</xdr:col>
      <xdr:colOff>571499</xdr:colOff>
      <xdr:row>0</xdr:row>
      <xdr:rowOff>7939</xdr:rowOff>
    </xdr:from>
    <xdr:to>
      <xdr:col>11</xdr:col>
      <xdr:colOff>169862</xdr:colOff>
      <xdr:row>1</xdr:row>
      <xdr:rowOff>4764</xdr:rowOff>
    </xdr:to>
    <xdr:sp macro="" textlink="">
      <xdr:nvSpPr>
        <xdr:cNvPr id="7" name="Rectangular Callout 6"/>
        <xdr:cNvSpPr>
          <a:spLocks noChangeArrowheads="1"/>
        </xdr:cNvSpPr>
      </xdr:nvSpPr>
      <xdr:spPr bwMode="auto">
        <a:xfrm>
          <a:off x="8167687" y="7939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Each zip code begins with zero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468314</xdr:colOff>
      <xdr:row>0</xdr:row>
      <xdr:rowOff>7939</xdr:rowOff>
    </xdr:from>
    <xdr:to>
      <xdr:col>13</xdr:col>
      <xdr:colOff>931864</xdr:colOff>
      <xdr:row>1</xdr:row>
      <xdr:rowOff>187644</xdr:rowOff>
    </xdr:to>
    <xdr:sp macro="" textlink="">
      <xdr:nvSpPr>
        <xdr:cNvPr id="8" name="Rectangular Callout 7"/>
        <xdr:cNvSpPr>
          <a:spLocks noChangeArrowheads="1"/>
        </xdr:cNvSpPr>
      </xdr:nvSpPr>
      <xdr:spPr bwMode="auto">
        <a:xfrm>
          <a:off x="10294939" y="7939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All column labels in the service calls list are displayed entirely</a:t>
          </a:r>
        </a:p>
      </xdr:txBody>
    </xdr:sp>
    <xdr:clientData/>
  </xdr:twoCellAnchor>
  <xdr:twoCellAnchor>
    <xdr:from>
      <xdr:col>6</xdr:col>
      <xdr:colOff>301625</xdr:colOff>
      <xdr:row>1</xdr:row>
      <xdr:rowOff>174625</xdr:rowOff>
    </xdr:from>
    <xdr:to>
      <xdr:col>8</xdr:col>
      <xdr:colOff>288925</xdr:colOff>
      <xdr:row>4</xdr:row>
      <xdr:rowOff>100330</xdr:rowOff>
    </xdr:to>
    <xdr:sp macro="" textlink="">
      <xdr:nvSpPr>
        <xdr:cNvPr id="9" name="Rectangular Callout 8"/>
        <xdr:cNvSpPr>
          <a:spLocks noChangeArrowheads="1"/>
        </xdr:cNvSpPr>
      </xdr:nvSpPr>
      <xdr:spPr bwMode="auto">
        <a:xfrm>
          <a:off x="6056313" y="635000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L5: Formula multiplies difference between starting/ending time by 24</a:t>
          </a:r>
        </a:p>
      </xdr:txBody>
    </xdr:sp>
    <xdr:clientData/>
  </xdr:twoCellAnchor>
  <xdr:twoCellAnchor>
    <xdr:from>
      <xdr:col>8</xdr:col>
      <xdr:colOff>579438</xdr:colOff>
      <xdr:row>1</xdr:row>
      <xdr:rowOff>309561</xdr:rowOff>
    </xdr:from>
    <xdr:to>
      <xdr:col>11</xdr:col>
      <xdr:colOff>177801</xdr:colOff>
      <xdr:row>4</xdr:row>
      <xdr:rowOff>52386</xdr:rowOff>
    </xdr:to>
    <xdr:sp macro="" textlink="">
      <xdr:nvSpPr>
        <xdr:cNvPr id="10" name="Rectangular Callout 9"/>
        <xdr:cNvSpPr>
          <a:spLocks noChangeArrowheads="1"/>
        </xdr:cNvSpPr>
      </xdr:nvSpPr>
      <xdr:spPr bwMode="auto">
        <a:xfrm>
          <a:off x="8175626" y="769936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L6:L32: Formula created for L5 copied</a:t>
          </a:r>
        </a:p>
      </xdr:txBody>
    </xdr:sp>
    <xdr:clientData/>
  </xdr:twoCellAnchor>
  <xdr:twoCellAnchor>
    <xdr:from>
      <xdr:col>11</xdr:col>
      <xdr:colOff>476251</xdr:colOff>
      <xdr:row>1</xdr:row>
      <xdr:rowOff>301627</xdr:rowOff>
    </xdr:from>
    <xdr:to>
      <xdr:col>14</xdr:col>
      <xdr:colOff>3176</xdr:colOff>
      <xdr:row>6</xdr:row>
      <xdr:rowOff>29212</xdr:rowOff>
    </xdr:to>
    <xdr:sp macro="" textlink="">
      <xdr:nvSpPr>
        <xdr:cNvPr id="11" name="Rectangular Callout 10"/>
        <xdr:cNvSpPr>
          <a:spLocks noChangeArrowheads="1"/>
        </xdr:cNvSpPr>
      </xdr:nvSpPr>
      <xdr:spPr bwMode="auto">
        <a:xfrm>
          <a:off x="10302876" y="762002"/>
          <a:ext cx="1828800" cy="82296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Service charge calculated for a service call: Base fee added to hourly rate times hours worked</a:t>
          </a:r>
        </a:p>
      </xdr:txBody>
    </xdr:sp>
    <xdr:clientData/>
  </xdr:twoCellAnchor>
  <xdr:twoCellAnchor>
    <xdr:from>
      <xdr:col>6</xdr:col>
      <xdr:colOff>333375</xdr:colOff>
      <xdr:row>5</xdr:row>
      <xdr:rowOff>103187</xdr:rowOff>
    </xdr:from>
    <xdr:to>
      <xdr:col>8</xdr:col>
      <xdr:colOff>320675</xdr:colOff>
      <xdr:row>7</xdr:row>
      <xdr:rowOff>179387</xdr:rowOff>
    </xdr:to>
    <xdr:sp macro="" textlink="">
      <xdr:nvSpPr>
        <xdr:cNvPr id="12" name="Rectangular Callout 11"/>
        <xdr:cNvSpPr>
          <a:spLocks noChangeArrowheads="1"/>
        </xdr:cNvSpPr>
      </xdr:nvSpPr>
      <xdr:spPr bwMode="auto">
        <a:xfrm>
          <a:off x="6088063" y="1468437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N34:  Verified, corrected if errors found</a:t>
          </a:r>
        </a:p>
      </xdr:txBody>
    </xdr:sp>
    <xdr:clientData/>
  </xdr:twoCellAnchor>
  <xdr:twoCellAnchor>
    <xdr:from>
      <xdr:col>8</xdr:col>
      <xdr:colOff>595312</xdr:colOff>
      <xdr:row>5</xdr:row>
      <xdr:rowOff>103189</xdr:rowOff>
    </xdr:from>
    <xdr:to>
      <xdr:col>11</xdr:col>
      <xdr:colOff>193675</xdr:colOff>
      <xdr:row>7</xdr:row>
      <xdr:rowOff>179389</xdr:rowOff>
    </xdr:to>
    <xdr:sp macro="" textlink="">
      <xdr:nvSpPr>
        <xdr:cNvPr id="13" name="Rectangular Callout 12"/>
        <xdr:cNvSpPr>
          <a:spLocks noChangeArrowheads="1"/>
        </xdr:cNvSpPr>
      </xdr:nvSpPr>
      <xdr:spPr bwMode="auto">
        <a:xfrm>
          <a:off x="8191500" y="1468439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Above row 4, six rows inserted</a:t>
          </a:r>
        </a:p>
      </xdr:txBody>
    </xdr:sp>
    <xdr:clientData/>
  </xdr:twoCellAnchor>
  <xdr:twoCellAnchor>
    <xdr:from>
      <xdr:col>13</xdr:col>
      <xdr:colOff>690562</xdr:colOff>
      <xdr:row>4</xdr:row>
      <xdr:rowOff>160338</xdr:rowOff>
    </xdr:from>
    <xdr:to>
      <xdr:col>13</xdr:col>
      <xdr:colOff>919162</xdr:colOff>
      <xdr:row>6</xdr:row>
      <xdr:rowOff>7938</xdr:rowOff>
    </xdr:to>
    <xdr:sp macro="" textlink="">
      <xdr:nvSpPr>
        <xdr:cNvPr id="20" name="AutoShape 37"/>
        <xdr:cNvSpPr>
          <a:spLocks noChangeArrowheads="1"/>
        </xdr:cNvSpPr>
      </xdr:nvSpPr>
      <xdr:spPr bwMode="auto">
        <a:xfrm>
          <a:off x="11882437" y="1335088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58102</xdr:colOff>
      <xdr:row>6</xdr:row>
      <xdr:rowOff>123826</xdr:rowOff>
    </xdr:from>
    <xdr:to>
      <xdr:col>8</xdr:col>
      <xdr:colOff>286702</xdr:colOff>
      <xdr:row>7</xdr:row>
      <xdr:rowOff>161926</xdr:rowOff>
    </xdr:to>
    <xdr:sp macro="" textlink="">
      <xdr:nvSpPr>
        <xdr:cNvPr id="22" name="AutoShape 41"/>
        <xdr:cNvSpPr>
          <a:spLocks noChangeArrowheads="1"/>
        </xdr:cNvSpPr>
      </xdr:nvSpPr>
      <xdr:spPr bwMode="auto">
        <a:xfrm>
          <a:off x="7654290" y="1679576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10</xdr:col>
      <xdr:colOff>544512</xdr:colOff>
      <xdr:row>0</xdr:row>
      <xdr:rowOff>235268</xdr:rowOff>
    </xdr:from>
    <xdr:to>
      <xdr:col>11</xdr:col>
      <xdr:colOff>161925</xdr:colOff>
      <xdr:row>1</xdr:row>
      <xdr:rowOff>3493</xdr:rowOff>
    </xdr:to>
    <xdr:sp macro="" textlink="">
      <xdr:nvSpPr>
        <xdr:cNvPr id="23" name="AutoShape 43"/>
        <xdr:cNvSpPr>
          <a:spLocks noChangeArrowheads="1"/>
        </xdr:cNvSpPr>
      </xdr:nvSpPr>
      <xdr:spPr bwMode="auto">
        <a:xfrm>
          <a:off x="9759950" y="235268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92075</xdr:colOff>
      <xdr:row>10</xdr:row>
      <xdr:rowOff>96838</xdr:rowOff>
    </xdr:from>
    <xdr:to>
      <xdr:col>13</xdr:col>
      <xdr:colOff>320675</xdr:colOff>
      <xdr:row>11</xdr:row>
      <xdr:rowOff>134938</xdr:rowOff>
    </xdr:to>
    <xdr:sp macro="" textlink="">
      <xdr:nvSpPr>
        <xdr:cNvPr id="25" name="AutoShape 45"/>
        <xdr:cNvSpPr>
          <a:spLocks noChangeArrowheads="1"/>
        </xdr:cNvSpPr>
      </xdr:nvSpPr>
      <xdr:spPr bwMode="auto">
        <a:xfrm>
          <a:off x="11283950" y="2414588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11</xdr:col>
      <xdr:colOff>71438</xdr:colOff>
      <xdr:row>11</xdr:row>
      <xdr:rowOff>85407</xdr:rowOff>
    </xdr:from>
    <xdr:to>
      <xdr:col>11</xdr:col>
      <xdr:colOff>300038</xdr:colOff>
      <xdr:row>12</xdr:row>
      <xdr:rowOff>123507</xdr:rowOff>
    </xdr:to>
    <xdr:sp macro="" textlink="">
      <xdr:nvSpPr>
        <xdr:cNvPr id="26" name="AutoShape 46"/>
        <xdr:cNvSpPr>
          <a:spLocks noChangeArrowheads="1"/>
        </xdr:cNvSpPr>
      </xdr:nvSpPr>
      <xdr:spPr bwMode="auto">
        <a:xfrm>
          <a:off x="9898063" y="2593657"/>
          <a:ext cx="228600" cy="228600"/>
        </a:xfrm>
        <a:prstGeom prst="star5">
          <a:avLst/>
        </a:prstGeom>
        <a:solidFill>
          <a:srgbClr val="9966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10</xdr:col>
      <xdr:colOff>540701</xdr:colOff>
      <xdr:row>2</xdr:row>
      <xdr:rowOff>189230</xdr:rowOff>
    </xdr:from>
    <xdr:to>
      <xdr:col>11</xdr:col>
      <xdr:colOff>158114</xdr:colOff>
      <xdr:row>4</xdr:row>
      <xdr:rowOff>36830</xdr:rowOff>
    </xdr:to>
    <xdr:sp macro="" textlink="">
      <xdr:nvSpPr>
        <xdr:cNvPr id="27" name="AutoShape 47"/>
        <xdr:cNvSpPr>
          <a:spLocks noChangeArrowheads="1"/>
        </xdr:cNvSpPr>
      </xdr:nvSpPr>
      <xdr:spPr bwMode="auto">
        <a:xfrm>
          <a:off x="9756139" y="982980"/>
          <a:ext cx="228600" cy="228600"/>
        </a:xfrm>
        <a:prstGeom prst="star5">
          <a:avLst/>
        </a:prstGeom>
        <a:solidFill>
          <a:srgbClr val="9966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275591</xdr:colOff>
      <xdr:row>3</xdr:row>
      <xdr:rowOff>57150</xdr:rowOff>
    </xdr:from>
    <xdr:to>
      <xdr:col>5</xdr:col>
      <xdr:colOff>504191</xdr:colOff>
      <xdr:row>4</xdr:row>
      <xdr:rowOff>95250</xdr:rowOff>
    </xdr:to>
    <xdr:sp macro="" textlink="">
      <xdr:nvSpPr>
        <xdr:cNvPr id="29" name="AutoShape 51"/>
        <xdr:cNvSpPr>
          <a:spLocks noChangeArrowheads="1"/>
        </xdr:cNvSpPr>
      </xdr:nvSpPr>
      <xdr:spPr bwMode="auto">
        <a:xfrm>
          <a:off x="5498466" y="1041400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685165</xdr:colOff>
      <xdr:row>0</xdr:row>
      <xdr:rowOff>405130</xdr:rowOff>
    </xdr:from>
    <xdr:to>
      <xdr:col>13</xdr:col>
      <xdr:colOff>913765</xdr:colOff>
      <xdr:row>1</xdr:row>
      <xdr:rowOff>173355</xdr:rowOff>
    </xdr:to>
    <xdr:sp macro="" textlink="">
      <xdr:nvSpPr>
        <xdr:cNvPr id="31" name="AutoShape 55"/>
        <xdr:cNvSpPr>
          <a:spLocks noChangeArrowheads="1"/>
        </xdr:cNvSpPr>
      </xdr:nvSpPr>
      <xdr:spPr bwMode="auto">
        <a:xfrm>
          <a:off x="11877040" y="405130"/>
          <a:ext cx="228600" cy="228600"/>
        </a:xfrm>
        <a:prstGeom prst="star5">
          <a:avLst/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822324</xdr:colOff>
      <xdr:row>5</xdr:row>
      <xdr:rowOff>38735</xdr:rowOff>
    </xdr:from>
    <xdr:to>
      <xdr:col>2</xdr:col>
      <xdr:colOff>1050924</xdr:colOff>
      <xdr:row>6</xdr:row>
      <xdr:rowOff>76835</xdr:rowOff>
    </xdr:to>
    <xdr:sp macro="" textlink="">
      <xdr:nvSpPr>
        <xdr:cNvPr id="33" name="AutoShape 57"/>
        <xdr:cNvSpPr>
          <a:spLocks noChangeArrowheads="1"/>
        </xdr:cNvSpPr>
      </xdr:nvSpPr>
      <xdr:spPr bwMode="auto">
        <a:xfrm>
          <a:off x="3211512" y="1403985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</xdr:colOff>
      <xdr:row>8</xdr:row>
      <xdr:rowOff>190499</xdr:rowOff>
    </xdr:from>
    <xdr:to>
      <xdr:col>1</xdr:col>
      <xdr:colOff>15876</xdr:colOff>
      <xdr:row>39</xdr:row>
      <xdr:rowOff>182562</xdr:rowOff>
    </xdr:to>
    <xdr:sp macro="" textlink="">
      <xdr:nvSpPr>
        <xdr:cNvPr id="34" name="Rectangle 33"/>
        <xdr:cNvSpPr/>
      </xdr:nvSpPr>
      <xdr:spPr>
        <a:xfrm>
          <a:off x="1" y="2127249"/>
          <a:ext cx="1150938" cy="5897563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812165</xdr:colOff>
      <xdr:row>10</xdr:row>
      <xdr:rowOff>33339</xdr:rowOff>
    </xdr:from>
    <xdr:to>
      <xdr:col>0</xdr:col>
      <xdr:colOff>1040765</xdr:colOff>
      <xdr:row>11</xdr:row>
      <xdr:rowOff>71439</xdr:rowOff>
    </xdr:to>
    <xdr:sp macro="" textlink="">
      <xdr:nvSpPr>
        <xdr:cNvPr id="28" name="AutoShape 50"/>
        <xdr:cNvSpPr>
          <a:spLocks noChangeArrowheads="1"/>
        </xdr:cNvSpPr>
      </xdr:nvSpPr>
      <xdr:spPr bwMode="auto">
        <a:xfrm>
          <a:off x="812165" y="2351089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0</xdr:colOff>
      <xdr:row>10</xdr:row>
      <xdr:rowOff>39687</xdr:rowOff>
    </xdr:from>
    <xdr:to>
      <xdr:col>6</xdr:col>
      <xdr:colOff>7937</xdr:colOff>
      <xdr:row>38</xdr:row>
      <xdr:rowOff>7938</xdr:rowOff>
    </xdr:to>
    <xdr:sp macro="" textlink="">
      <xdr:nvSpPr>
        <xdr:cNvPr id="35" name="Rectangle 34"/>
        <xdr:cNvSpPr/>
      </xdr:nvSpPr>
      <xdr:spPr>
        <a:xfrm>
          <a:off x="5222875" y="2357437"/>
          <a:ext cx="539750" cy="5302251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15875</xdr:colOff>
      <xdr:row>9</xdr:row>
      <xdr:rowOff>1</xdr:rowOff>
    </xdr:from>
    <xdr:to>
      <xdr:col>14</xdr:col>
      <xdr:colOff>0</xdr:colOff>
      <xdr:row>10</xdr:row>
      <xdr:rowOff>7939</xdr:rowOff>
    </xdr:to>
    <xdr:sp macro="" textlink="">
      <xdr:nvSpPr>
        <xdr:cNvPr id="36" name="Rectangle 35"/>
        <xdr:cNvSpPr/>
      </xdr:nvSpPr>
      <xdr:spPr>
        <a:xfrm>
          <a:off x="15875" y="2127251"/>
          <a:ext cx="12112625" cy="198438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680402</xdr:colOff>
      <xdr:row>8</xdr:row>
      <xdr:rowOff>68262</xdr:rowOff>
    </xdr:from>
    <xdr:to>
      <xdr:col>13</xdr:col>
      <xdr:colOff>909002</xdr:colOff>
      <xdr:row>9</xdr:row>
      <xdr:rowOff>106362</xdr:rowOff>
    </xdr:to>
    <xdr:sp macro="" textlink="">
      <xdr:nvSpPr>
        <xdr:cNvPr id="30" name="AutoShape 54"/>
        <xdr:cNvSpPr>
          <a:spLocks noChangeArrowheads="1"/>
        </xdr:cNvSpPr>
      </xdr:nvSpPr>
      <xdr:spPr bwMode="auto">
        <a:xfrm>
          <a:off x="11872277" y="2005012"/>
          <a:ext cx="228600" cy="228600"/>
        </a:xfrm>
        <a:prstGeom prst="star5">
          <a:avLst/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11</xdr:col>
      <xdr:colOff>1</xdr:colOff>
      <xdr:row>10</xdr:row>
      <xdr:rowOff>31749</xdr:rowOff>
    </xdr:from>
    <xdr:to>
      <xdr:col>11</xdr:col>
      <xdr:colOff>603251</xdr:colOff>
      <xdr:row>11</xdr:row>
      <xdr:rowOff>0</xdr:rowOff>
    </xdr:to>
    <xdr:sp macro="" textlink="">
      <xdr:nvSpPr>
        <xdr:cNvPr id="37" name="Rectangle 36"/>
        <xdr:cNvSpPr/>
      </xdr:nvSpPr>
      <xdr:spPr>
        <a:xfrm>
          <a:off x="9826626" y="2349499"/>
          <a:ext cx="603250" cy="158751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39688</xdr:colOff>
      <xdr:row>2</xdr:row>
      <xdr:rowOff>30163</xdr:rowOff>
    </xdr:from>
    <xdr:to>
      <xdr:col>8</xdr:col>
      <xdr:colOff>268288</xdr:colOff>
      <xdr:row>3</xdr:row>
      <xdr:rowOff>68263</xdr:rowOff>
    </xdr:to>
    <xdr:sp macro="" textlink="">
      <xdr:nvSpPr>
        <xdr:cNvPr id="19" name="AutoShape 36"/>
        <xdr:cNvSpPr>
          <a:spLocks noChangeArrowheads="1"/>
        </xdr:cNvSpPr>
      </xdr:nvSpPr>
      <xdr:spPr bwMode="auto">
        <a:xfrm>
          <a:off x="7635876" y="823913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11</xdr:col>
      <xdr:colOff>68263</xdr:colOff>
      <xdr:row>9</xdr:row>
      <xdr:rowOff>157163</xdr:rowOff>
    </xdr:from>
    <xdr:to>
      <xdr:col>11</xdr:col>
      <xdr:colOff>296863</xdr:colOff>
      <xdr:row>11</xdr:row>
      <xdr:rowOff>4763</xdr:rowOff>
    </xdr:to>
    <xdr:sp macro="" textlink="">
      <xdr:nvSpPr>
        <xdr:cNvPr id="24" name="AutoShape 44"/>
        <xdr:cNvSpPr>
          <a:spLocks noChangeArrowheads="1"/>
        </xdr:cNvSpPr>
      </xdr:nvSpPr>
      <xdr:spPr bwMode="auto">
        <a:xfrm>
          <a:off x="9894888" y="2284413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11</xdr:col>
      <xdr:colOff>0</xdr:colOff>
      <xdr:row>11</xdr:row>
      <xdr:rowOff>31750</xdr:rowOff>
    </xdr:from>
    <xdr:to>
      <xdr:col>11</xdr:col>
      <xdr:colOff>603250</xdr:colOff>
      <xdr:row>38</xdr:row>
      <xdr:rowOff>7938</xdr:rowOff>
    </xdr:to>
    <xdr:sp macro="" textlink="">
      <xdr:nvSpPr>
        <xdr:cNvPr id="38" name="Rectangle 37"/>
        <xdr:cNvSpPr/>
      </xdr:nvSpPr>
      <xdr:spPr>
        <a:xfrm>
          <a:off x="9826625" y="2540000"/>
          <a:ext cx="603250" cy="5119688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293687</xdr:colOff>
      <xdr:row>10</xdr:row>
      <xdr:rowOff>76519</xdr:rowOff>
    </xdr:from>
    <xdr:to>
      <xdr:col>5</xdr:col>
      <xdr:colOff>522287</xdr:colOff>
      <xdr:row>11</xdr:row>
      <xdr:rowOff>114619</xdr:rowOff>
    </xdr:to>
    <xdr:sp macro="" textlink="">
      <xdr:nvSpPr>
        <xdr:cNvPr id="17" name="AutoShape 34"/>
        <xdr:cNvSpPr>
          <a:spLocks noChangeArrowheads="1"/>
        </xdr:cNvSpPr>
      </xdr:nvSpPr>
      <xdr:spPr bwMode="auto">
        <a:xfrm>
          <a:off x="5516562" y="2394269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15874</xdr:colOff>
      <xdr:row>10</xdr:row>
      <xdr:rowOff>23811</xdr:rowOff>
    </xdr:from>
    <xdr:to>
      <xdr:col>14</xdr:col>
      <xdr:colOff>15874</xdr:colOff>
      <xdr:row>38</xdr:row>
      <xdr:rowOff>7938</xdr:rowOff>
    </xdr:to>
    <xdr:sp macro="" textlink="">
      <xdr:nvSpPr>
        <xdr:cNvPr id="39" name="Rectangle 38"/>
        <xdr:cNvSpPr/>
      </xdr:nvSpPr>
      <xdr:spPr>
        <a:xfrm>
          <a:off x="11207749" y="2341561"/>
          <a:ext cx="936625" cy="5318127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0</xdr:colOff>
      <xdr:row>38</xdr:row>
      <xdr:rowOff>174626</xdr:rowOff>
    </xdr:from>
    <xdr:to>
      <xdr:col>14</xdr:col>
      <xdr:colOff>15875</xdr:colOff>
      <xdr:row>40</xdr:row>
      <xdr:rowOff>23814</xdr:rowOff>
    </xdr:to>
    <xdr:sp macro="" textlink="">
      <xdr:nvSpPr>
        <xdr:cNvPr id="40" name="Rectangle 39"/>
        <xdr:cNvSpPr/>
      </xdr:nvSpPr>
      <xdr:spPr>
        <a:xfrm>
          <a:off x="11191875" y="7826376"/>
          <a:ext cx="952500" cy="230188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571499</xdr:colOff>
      <xdr:row>6</xdr:row>
      <xdr:rowOff>141922</xdr:rowOff>
    </xdr:from>
    <xdr:to>
      <xdr:col>11</xdr:col>
      <xdr:colOff>188912</xdr:colOff>
      <xdr:row>7</xdr:row>
      <xdr:rowOff>180022</xdr:rowOff>
    </xdr:to>
    <xdr:sp macro="" textlink="">
      <xdr:nvSpPr>
        <xdr:cNvPr id="32" name="AutoShape 56"/>
        <xdr:cNvSpPr>
          <a:spLocks noChangeArrowheads="1"/>
        </xdr:cNvSpPr>
      </xdr:nvSpPr>
      <xdr:spPr bwMode="auto">
        <a:xfrm>
          <a:off x="9786937" y="1697672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37465</xdr:colOff>
      <xdr:row>38</xdr:row>
      <xdr:rowOff>159703</xdr:rowOff>
    </xdr:from>
    <xdr:to>
      <xdr:col>13</xdr:col>
      <xdr:colOff>266065</xdr:colOff>
      <xdr:row>40</xdr:row>
      <xdr:rowOff>7303</xdr:rowOff>
    </xdr:to>
    <xdr:sp macro="" textlink="">
      <xdr:nvSpPr>
        <xdr:cNvPr id="18" name="AutoShape 35"/>
        <xdr:cNvSpPr>
          <a:spLocks noChangeArrowheads="1"/>
        </xdr:cNvSpPr>
      </xdr:nvSpPr>
      <xdr:spPr bwMode="auto">
        <a:xfrm>
          <a:off x="11229340" y="7811453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31750</xdr:colOff>
      <xdr:row>41</xdr:row>
      <xdr:rowOff>0</xdr:rowOff>
    </xdr:from>
    <xdr:to>
      <xdr:col>1</xdr:col>
      <xdr:colOff>725487</xdr:colOff>
      <xdr:row>45</xdr:row>
      <xdr:rowOff>60960</xdr:rowOff>
    </xdr:to>
    <xdr:sp macro="" textlink="">
      <xdr:nvSpPr>
        <xdr:cNvPr id="41" name="Rectangular Callout 40"/>
        <xdr:cNvSpPr>
          <a:spLocks noChangeArrowheads="1"/>
        </xdr:cNvSpPr>
      </xdr:nvSpPr>
      <xdr:spPr bwMode="auto">
        <a:xfrm>
          <a:off x="31750" y="8223250"/>
          <a:ext cx="1828800" cy="82296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A4:A8: Labels “From”, “To”, “Total Service Calls”, “Billable Hours”, “Total Charges”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55562</xdr:colOff>
      <xdr:row>41</xdr:row>
      <xdr:rowOff>0</xdr:rowOff>
    </xdr:from>
    <xdr:to>
      <xdr:col>3</xdr:col>
      <xdr:colOff>360362</xdr:colOff>
      <xdr:row>44</xdr:row>
      <xdr:rowOff>68580</xdr:rowOff>
    </xdr:to>
    <xdr:sp macro="" textlink="">
      <xdr:nvSpPr>
        <xdr:cNvPr id="42" name="Rectangular Callout 41"/>
        <xdr:cNvSpPr>
          <a:spLocks noChangeArrowheads="1"/>
        </xdr:cNvSpPr>
      </xdr:nvSpPr>
      <xdr:spPr bwMode="auto">
        <a:xfrm>
          <a:off x="2444750" y="8223250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B4: Formula entered to calculate starting date of service calls</a:t>
          </a:r>
        </a:p>
      </xdr:txBody>
    </xdr:sp>
    <xdr:clientData/>
  </xdr:twoCellAnchor>
  <xdr:twoCellAnchor>
    <xdr:from>
      <xdr:col>4</xdr:col>
      <xdr:colOff>285749</xdr:colOff>
      <xdr:row>41</xdr:row>
      <xdr:rowOff>0</xdr:rowOff>
    </xdr:from>
    <xdr:to>
      <xdr:col>7</xdr:col>
      <xdr:colOff>106361</xdr:colOff>
      <xdr:row>44</xdr:row>
      <xdr:rowOff>68580</xdr:rowOff>
    </xdr:to>
    <xdr:sp macro="" textlink="">
      <xdr:nvSpPr>
        <xdr:cNvPr id="43" name="Rectangular Callout 42"/>
        <xdr:cNvSpPr>
          <a:spLocks noChangeArrowheads="1"/>
        </xdr:cNvSpPr>
      </xdr:nvSpPr>
      <xdr:spPr bwMode="auto">
        <a:xfrm>
          <a:off x="5048249" y="8223250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B5: Formula entered to calculate ending date of service calls</a:t>
          </a:r>
        </a:p>
      </xdr:txBody>
    </xdr:sp>
    <xdr:clientData/>
  </xdr:twoCellAnchor>
  <xdr:twoCellAnchor>
    <xdr:from>
      <xdr:col>8</xdr:col>
      <xdr:colOff>95249</xdr:colOff>
      <xdr:row>41</xdr:row>
      <xdr:rowOff>1</xdr:rowOff>
    </xdr:from>
    <xdr:to>
      <xdr:col>10</xdr:col>
      <xdr:colOff>304799</xdr:colOff>
      <xdr:row>44</xdr:row>
      <xdr:rowOff>68581</xdr:rowOff>
    </xdr:to>
    <xdr:sp macro="" textlink="">
      <xdr:nvSpPr>
        <xdr:cNvPr id="44" name="Rectangular Callout 43"/>
        <xdr:cNvSpPr>
          <a:spLocks noChangeArrowheads="1"/>
        </xdr:cNvSpPr>
      </xdr:nvSpPr>
      <xdr:spPr bwMode="auto">
        <a:xfrm>
          <a:off x="7691437" y="8223251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B6: Formula entered to count total number of service calls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468313</xdr:colOff>
      <xdr:row>41</xdr:row>
      <xdr:rowOff>7937</xdr:rowOff>
    </xdr:from>
    <xdr:to>
      <xdr:col>13</xdr:col>
      <xdr:colOff>931863</xdr:colOff>
      <xdr:row>43</xdr:row>
      <xdr:rowOff>84137</xdr:rowOff>
    </xdr:to>
    <xdr:sp macro="" textlink="">
      <xdr:nvSpPr>
        <xdr:cNvPr id="45" name="Rectangular Callout 44"/>
        <xdr:cNvSpPr>
          <a:spLocks noChangeArrowheads="1"/>
        </xdr:cNvSpPr>
      </xdr:nvSpPr>
      <xdr:spPr bwMode="auto">
        <a:xfrm>
          <a:off x="10294938" y="8231187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B7: Formula entered to calculate sum of hours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15875</xdr:colOff>
      <xdr:row>47</xdr:row>
      <xdr:rowOff>95250</xdr:rowOff>
    </xdr:from>
    <xdr:to>
      <xdr:col>1</xdr:col>
      <xdr:colOff>709612</xdr:colOff>
      <xdr:row>49</xdr:row>
      <xdr:rowOff>171450</xdr:rowOff>
    </xdr:to>
    <xdr:sp macro="" textlink="">
      <xdr:nvSpPr>
        <xdr:cNvPr id="46" name="Rectangular Callout 45"/>
        <xdr:cNvSpPr>
          <a:spLocks noChangeArrowheads="1"/>
        </xdr:cNvSpPr>
      </xdr:nvSpPr>
      <xdr:spPr bwMode="auto">
        <a:xfrm>
          <a:off x="15875" y="9461500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B8: Formula entered to reference the value of N40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277812</xdr:colOff>
      <xdr:row>46</xdr:row>
      <xdr:rowOff>119063</xdr:rowOff>
    </xdr:from>
    <xdr:to>
      <xdr:col>7</xdr:col>
      <xdr:colOff>98424</xdr:colOff>
      <xdr:row>49</xdr:row>
      <xdr:rowOff>187643</xdr:rowOff>
    </xdr:to>
    <xdr:sp macro="" textlink="">
      <xdr:nvSpPr>
        <xdr:cNvPr id="47" name="Rectangular Callout 46"/>
        <xdr:cNvSpPr>
          <a:spLocks noChangeArrowheads="1"/>
        </xdr:cNvSpPr>
      </xdr:nvSpPr>
      <xdr:spPr bwMode="auto">
        <a:xfrm>
          <a:off x="5040312" y="9294813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Page layout set to print on single page, landscape orientation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71438</xdr:colOff>
      <xdr:row>47</xdr:row>
      <xdr:rowOff>119062</xdr:rowOff>
    </xdr:from>
    <xdr:to>
      <xdr:col>3</xdr:col>
      <xdr:colOff>376238</xdr:colOff>
      <xdr:row>50</xdr:row>
      <xdr:rowOff>4762</xdr:rowOff>
    </xdr:to>
    <xdr:sp macro="" textlink="">
      <xdr:nvSpPr>
        <xdr:cNvPr id="48" name="Rectangular Callout 47"/>
        <xdr:cNvSpPr>
          <a:spLocks noChangeArrowheads="1"/>
        </xdr:cNvSpPr>
      </xdr:nvSpPr>
      <xdr:spPr bwMode="auto">
        <a:xfrm>
          <a:off x="2460626" y="9485312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Borders added around each cell in A4:B8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87312</xdr:colOff>
      <xdr:row>44</xdr:row>
      <xdr:rowOff>127000</xdr:rowOff>
    </xdr:from>
    <xdr:to>
      <xdr:col>10</xdr:col>
      <xdr:colOff>296862</xdr:colOff>
      <xdr:row>49</xdr:row>
      <xdr:rowOff>180340</xdr:rowOff>
    </xdr:to>
    <xdr:sp macro="" textlink="">
      <xdr:nvSpPr>
        <xdr:cNvPr id="49" name="AutoShape 12"/>
        <xdr:cNvSpPr>
          <a:spLocks noChangeArrowheads="1"/>
        </xdr:cNvSpPr>
      </xdr:nvSpPr>
      <xdr:spPr bwMode="auto">
        <a:xfrm>
          <a:off x="7683500" y="8921750"/>
          <a:ext cx="1828800" cy="1005840"/>
        </a:xfrm>
        <a:prstGeom prst="wedgeRectCallout">
          <a:avLst>
            <a:gd name="adj1" fmla="val 1597"/>
            <a:gd name="adj2" fmla="val -1203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Formulas displayed, sheet scaled to fit on single page; gridlines and row/column headings set to print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468314</xdr:colOff>
      <xdr:row>44</xdr:row>
      <xdr:rowOff>134937</xdr:rowOff>
    </xdr:from>
    <xdr:to>
      <xdr:col>13</xdr:col>
      <xdr:colOff>931864</xdr:colOff>
      <xdr:row>49</xdr:row>
      <xdr:rowOff>188277</xdr:rowOff>
    </xdr:to>
    <xdr:sp macro="" textlink="">
      <xdr:nvSpPr>
        <xdr:cNvPr id="50" name="AutoShape 12"/>
        <xdr:cNvSpPr>
          <a:spLocks noChangeArrowheads="1"/>
        </xdr:cNvSpPr>
      </xdr:nvSpPr>
      <xdr:spPr bwMode="auto">
        <a:xfrm>
          <a:off x="10294939" y="8929687"/>
          <a:ext cx="1828800" cy="1005840"/>
        </a:xfrm>
        <a:prstGeom prst="wedgeRectCallout">
          <a:avLst>
            <a:gd name="adj1" fmla="val 1597"/>
            <a:gd name="adj2" fmla="val -1203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Sheet returned to Normal view; formulas hidden, gridlines and</a:t>
          </a:r>
        </a:p>
        <a:p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column/row headings set to not print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107315</xdr:colOff>
      <xdr:row>43</xdr:row>
      <xdr:rowOff>19368</xdr:rowOff>
    </xdr:from>
    <xdr:to>
      <xdr:col>3</xdr:col>
      <xdr:colOff>335915</xdr:colOff>
      <xdr:row>44</xdr:row>
      <xdr:rowOff>57468</xdr:rowOff>
    </xdr:to>
    <xdr:sp macro="" textlink="">
      <xdr:nvSpPr>
        <xdr:cNvPr id="52" name="AutoShape 42"/>
        <xdr:cNvSpPr>
          <a:spLocks noChangeArrowheads="1"/>
        </xdr:cNvSpPr>
      </xdr:nvSpPr>
      <xdr:spPr bwMode="auto">
        <a:xfrm>
          <a:off x="4020503" y="8623618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879474</xdr:colOff>
      <xdr:row>43</xdr:row>
      <xdr:rowOff>16510</xdr:rowOff>
    </xdr:from>
    <xdr:to>
      <xdr:col>7</xdr:col>
      <xdr:colOff>92074</xdr:colOff>
      <xdr:row>44</xdr:row>
      <xdr:rowOff>54610</xdr:rowOff>
    </xdr:to>
    <xdr:sp macro="" textlink="">
      <xdr:nvSpPr>
        <xdr:cNvPr id="53" name="AutoShape 48"/>
        <xdr:cNvSpPr>
          <a:spLocks noChangeArrowheads="1"/>
        </xdr:cNvSpPr>
      </xdr:nvSpPr>
      <xdr:spPr bwMode="auto">
        <a:xfrm>
          <a:off x="6634162" y="8620760"/>
          <a:ext cx="228600" cy="228600"/>
        </a:xfrm>
        <a:prstGeom prst="star5">
          <a:avLst/>
        </a:prstGeom>
        <a:solidFill>
          <a:schemeClr val="tx1">
            <a:lumMod val="50000"/>
            <a:lumOff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485774</xdr:colOff>
      <xdr:row>3</xdr:row>
      <xdr:rowOff>55563</xdr:rowOff>
    </xdr:from>
    <xdr:to>
      <xdr:col>0</xdr:col>
      <xdr:colOff>714374</xdr:colOff>
      <xdr:row>4</xdr:row>
      <xdr:rowOff>93663</xdr:rowOff>
    </xdr:to>
    <xdr:sp macro="" textlink="">
      <xdr:nvSpPr>
        <xdr:cNvPr id="55" name="AutoShape 52"/>
        <xdr:cNvSpPr>
          <a:spLocks noChangeArrowheads="1"/>
        </xdr:cNvSpPr>
      </xdr:nvSpPr>
      <xdr:spPr bwMode="auto">
        <a:xfrm>
          <a:off x="485774" y="1039813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476249</xdr:colOff>
      <xdr:row>44</xdr:row>
      <xdr:rowOff>16510</xdr:rowOff>
    </xdr:from>
    <xdr:to>
      <xdr:col>1</xdr:col>
      <xdr:colOff>704849</xdr:colOff>
      <xdr:row>45</xdr:row>
      <xdr:rowOff>54610</xdr:rowOff>
    </xdr:to>
    <xdr:sp macro="" textlink="">
      <xdr:nvSpPr>
        <xdr:cNvPr id="56" name="AutoShape 53"/>
        <xdr:cNvSpPr>
          <a:spLocks noChangeArrowheads="1"/>
        </xdr:cNvSpPr>
      </xdr:nvSpPr>
      <xdr:spPr bwMode="auto">
        <a:xfrm>
          <a:off x="1611312" y="8811260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10</xdr:col>
      <xdr:colOff>46037</xdr:colOff>
      <xdr:row>43</xdr:row>
      <xdr:rowOff>14605</xdr:rowOff>
    </xdr:from>
    <xdr:to>
      <xdr:col>10</xdr:col>
      <xdr:colOff>274637</xdr:colOff>
      <xdr:row>44</xdr:row>
      <xdr:rowOff>52705</xdr:rowOff>
    </xdr:to>
    <xdr:sp macro="" textlink="">
      <xdr:nvSpPr>
        <xdr:cNvPr id="57" name="AutoShape 95"/>
        <xdr:cNvSpPr>
          <a:spLocks noChangeArrowheads="1"/>
        </xdr:cNvSpPr>
      </xdr:nvSpPr>
      <xdr:spPr bwMode="auto">
        <a:xfrm>
          <a:off x="9261475" y="8618855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688975</xdr:colOff>
      <xdr:row>42</xdr:row>
      <xdr:rowOff>40005</xdr:rowOff>
    </xdr:from>
    <xdr:to>
      <xdr:col>13</xdr:col>
      <xdr:colOff>917575</xdr:colOff>
      <xdr:row>43</xdr:row>
      <xdr:rowOff>78105</xdr:rowOff>
    </xdr:to>
    <xdr:sp macro="" textlink="">
      <xdr:nvSpPr>
        <xdr:cNvPr id="59" name="AutoShape 97"/>
        <xdr:cNvSpPr>
          <a:spLocks noChangeArrowheads="1"/>
        </xdr:cNvSpPr>
      </xdr:nvSpPr>
      <xdr:spPr bwMode="auto">
        <a:xfrm>
          <a:off x="11880850" y="8453755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468313</xdr:colOff>
      <xdr:row>47</xdr:row>
      <xdr:rowOff>100330</xdr:rowOff>
    </xdr:from>
    <xdr:to>
      <xdr:col>1</xdr:col>
      <xdr:colOff>696913</xdr:colOff>
      <xdr:row>48</xdr:row>
      <xdr:rowOff>138430</xdr:rowOff>
    </xdr:to>
    <xdr:sp macro="" textlink="">
      <xdr:nvSpPr>
        <xdr:cNvPr id="62" name="5-Point Star 61"/>
        <xdr:cNvSpPr>
          <a:spLocks/>
        </xdr:cNvSpPr>
      </xdr:nvSpPr>
      <xdr:spPr>
        <a:xfrm>
          <a:off x="1603376" y="9466580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144463</xdr:colOff>
      <xdr:row>48</xdr:row>
      <xdr:rowOff>142875</xdr:rowOff>
    </xdr:from>
    <xdr:to>
      <xdr:col>3</xdr:col>
      <xdr:colOff>373063</xdr:colOff>
      <xdr:row>49</xdr:row>
      <xdr:rowOff>180975</xdr:rowOff>
    </xdr:to>
    <xdr:sp macro="" textlink="">
      <xdr:nvSpPr>
        <xdr:cNvPr id="63" name="AutoShape 97"/>
        <xdr:cNvSpPr>
          <a:spLocks noChangeArrowheads="1"/>
        </xdr:cNvSpPr>
      </xdr:nvSpPr>
      <xdr:spPr bwMode="auto">
        <a:xfrm>
          <a:off x="4057651" y="9699625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3</xdr:row>
      <xdr:rowOff>23813</xdr:rowOff>
    </xdr:from>
    <xdr:to>
      <xdr:col>0</xdr:col>
      <xdr:colOff>1095375</xdr:colOff>
      <xdr:row>7</xdr:row>
      <xdr:rowOff>166688</xdr:rowOff>
    </xdr:to>
    <xdr:sp macro="" textlink="">
      <xdr:nvSpPr>
        <xdr:cNvPr id="65" name="Rectangle 64"/>
        <xdr:cNvSpPr/>
      </xdr:nvSpPr>
      <xdr:spPr>
        <a:xfrm>
          <a:off x="0" y="1008063"/>
          <a:ext cx="1095375" cy="904875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3</xdr:row>
      <xdr:rowOff>15875</xdr:rowOff>
    </xdr:from>
    <xdr:to>
      <xdr:col>2</xdr:col>
      <xdr:colOff>7937</xdr:colOff>
      <xdr:row>3</xdr:row>
      <xdr:rowOff>174625</xdr:rowOff>
    </xdr:to>
    <xdr:sp macro="" textlink="">
      <xdr:nvSpPr>
        <xdr:cNvPr id="66" name="Rectangle 65"/>
        <xdr:cNvSpPr/>
      </xdr:nvSpPr>
      <xdr:spPr>
        <a:xfrm>
          <a:off x="1135063" y="1000125"/>
          <a:ext cx="1262062" cy="158750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1135062</xdr:colOff>
      <xdr:row>4</xdr:row>
      <xdr:rowOff>23814</xdr:rowOff>
    </xdr:from>
    <xdr:to>
      <xdr:col>2</xdr:col>
      <xdr:colOff>0</xdr:colOff>
      <xdr:row>4</xdr:row>
      <xdr:rowOff>174626</xdr:rowOff>
    </xdr:to>
    <xdr:sp macro="" textlink="">
      <xdr:nvSpPr>
        <xdr:cNvPr id="67" name="Rectangle 66"/>
        <xdr:cNvSpPr/>
      </xdr:nvSpPr>
      <xdr:spPr>
        <a:xfrm>
          <a:off x="1135062" y="1198564"/>
          <a:ext cx="1254126" cy="150812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1135062</xdr:colOff>
      <xdr:row>5</xdr:row>
      <xdr:rowOff>23813</xdr:rowOff>
    </xdr:from>
    <xdr:to>
      <xdr:col>1</xdr:col>
      <xdr:colOff>1254124</xdr:colOff>
      <xdr:row>5</xdr:row>
      <xdr:rowOff>166688</xdr:rowOff>
    </xdr:to>
    <xdr:sp macro="" textlink="">
      <xdr:nvSpPr>
        <xdr:cNvPr id="68" name="Rectangle 67"/>
        <xdr:cNvSpPr/>
      </xdr:nvSpPr>
      <xdr:spPr>
        <a:xfrm>
          <a:off x="1135062" y="1389063"/>
          <a:ext cx="1254125" cy="142875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6</xdr:row>
      <xdr:rowOff>23813</xdr:rowOff>
    </xdr:from>
    <xdr:to>
      <xdr:col>1</xdr:col>
      <xdr:colOff>1238250</xdr:colOff>
      <xdr:row>6</xdr:row>
      <xdr:rowOff>158751</xdr:rowOff>
    </xdr:to>
    <xdr:sp macro="" textlink="">
      <xdr:nvSpPr>
        <xdr:cNvPr id="69" name="Rectangle 68"/>
        <xdr:cNvSpPr/>
      </xdr:nvSpPr>
      <xdr:spPr>
        <a:xfrm>
          <a:off x="1135063" y="1579563"/>
          <a:ext cx="1238250" cy="134938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1238250</xdr:colOff>
      <xdr:row>7</xdr:row>
      <xdr:rowOff>174625</xdr:rowOff>
    </xdr:to>
    <xdr:sp macro="" textlink="">
      <xdr:nvSpPr>
        <xdr:cNvPr id="70" name="Rectangle 69"/>
        <xdr:cNvSpPr/>
      </xdr:nvSpPr>
      <xdr:spPr>
        <a:xfrm>
          <a:off x="1135063" y="1746250"/>
          <a:ext cx="1238250" cy="174625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150811</xdr:colOff>
      <xdr:row>3</xdr:row>
      <xdr:rowOff>175262</xdr:rowOff>
    </xdr:from>
    <xdr:to>
      <xdr:col>1</xdr:col>
      <xdr:colOff>333691</xdr:colOff>
      <xdr:row>4</xdr:row>
      <xdr:rowOff>167642</xdr:rowOff>
    </xdr:to>
    <xdr:sp macro="" textlink="">
      <xdr:nvSpPr>
        <xdr:cNvPr id="54" name="AutoShape 49"/>
        <xdr:cNvSpPr>
          <a:spLocks noChangeArrowheads="1"/>
        </xdr:cNvSpPr>
      </xdr:nvSpPr>
      <xdr:spPr bwMode="auto">
        <a:xfrm>
          <a:off x="1285874" y="1159512"/>
          <a:ext cx="182880" cy="182880"/>
        </a:xfrm>
        <a:prstGeom prst="star5">
          <a:avLst/>
        </a:prstGeom>
        <a:solidFill>
          <a:schemeClr val="tx1">
            <a:lumMod val="50000"/>
            <a:lumOff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154623</xdr:colOff>
      <xdr:row>4</xdr:row>
      <xdr:rowOff>173356</xdr:rowOff>
    </xdr:from>
    <xdr:to>
      <xdr:col>1</xdr:col>
      <xdr:colOff>337503</xdr:colOff>
      <xdr:row>5</xdr:row>
      <xdr:rowOff>165736</xdr:rowOff>
    </xdr:to>
    <xdr:sp macro="" textlink="">
      <xdr:nvSpPr>
        <xdr:cNvPr id="58" name="AutoShape 96"/>
        <xdr:cNvSpPr>
          <a:spLocks noChangeArrowheads="1"/>
        </xdr:cNvSpPr>
      </xdr:nvSpPr>
      <xdr:spPr bwMode="auto">
        <a:xfrm>
          <a:off x="1289686" y="1348106"/>
          <a:ext cx="182880" cy="18288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146686</xdr:colOff>
      <xdr:row>5</xdr:row>
      <xdr:rowOff>167005</xdr:rowOff>
    </xdr:from>
    <xdr:to>
      <xdr:col>1</xdr:col>
      <xdr:colOff>329566</xdr:colOff>
      <xdr:row>6</xdr:row>
      <xdr:rowOff>159385</xdr:rowOff>
    </xdr:to>
    <xdr:sp macro="" textlink="">
      <xdr:nvSpPr>
        <xdr:cNvPr id="60" name="AutoShape 98"/>
        <xdr:cNvSpPr>
          <a:spLocks noChangeArrowheads="1"/>
        </xdr:cNvSpPr>
      </xdr:nvSpPr>
      <xdr:spPr bwMode="auto">
        <a:xfrm>
          <a:off x="1281749" y="1532255"/>
          <a:ext cx="182880" cy="18288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153989</xdr:colOff>
      <xdr:row>6</xdr:row>
      <xdr:rowOff>158750</xdr:rowOff>
    </xdr:from>
    <xdr:to>
      <xdr:col>1</xdr:col>
      <xdr:colOff>336869</xdr:colOff>
      <xdr:row>7</xdr:row>
      <xdr:rowOff>151130</xdr:rowOff>
    </xdr:to>
    <xdr:sp macro="" textlink="">
      <xdr:nvSpPr>
        <xdr:cNvPr id="61" name="5-Point Star 60"/>
        <xdr:cNvSpPr>
          <a:spLocks/>
        </xdr:cNvSpPr>
      </xdr:nvSpPr>
      <xdr:spPr>
        <a:xfrm>
          <a:off x="1289052" y="1714500"/>
          <a:ext cx="182880" cy="18288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2</xdr:row>
      <xdr:rowOff>166688</xdr:rowOff>
    </xdr:from>
    <xdr:to>
      <xdr:col>2</xdr:col>
      <xdr:colOff>39687</xdr:colOff>
      <xdr:row>8</xdr:row>
      <xdr:rowOff>23813</xdr:rowOff>
    </xdr:to>
    <xdr:sp macro="" textlink="">
      <xdr:nvSpPr>
        <xdr:cNvPr id="71" name="Rectangle 70"/>
        <xdr:cNvSpPr/>
      </xdr:nvSpPr>
      <xdr:spPr>
        <a:xfrm>
          <a:off x="0" y="960438"/>
          <a:ext cx="2428875" cy="1000125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475300</xdr:colOff>
      <xdr:row>1</xdr:row>
      <xdr:rowOff>277811</xdr:rowOff>
    </xdr:from>
    <xdr:to>
      <xdr:col>0</xdr:col>
      <xdr:colOff>703900</xdr:colOff>
      <xdr:row>2</xdr:row>
      <xdr:rowOff>173036</xdr:rowOff>
    </xdr:to>
    <xdr:sp macro="" textlink="">
      <xdr:nvSpPr>
        <xdr:cNvPr id="64" name="AutoShape 98"/>
        <xdr:cNvSpPr>
          <a:spLocks noChangeArrowheads="1"/>
        </xdr:cNvSpPr>
      </xdr:nvSpPr>
      <xdr:spPr bwMode="auto">
        <a:xfrm>
          <a:off x="475300" y="738186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158115</xdr:colOff>
      <xdr:row>2</xdr:row>
      <xdr:rowOff>170182</xdr:rowOff>
    </xdr:from>
    <xdr:to>
      <xdr:col>1</xdr:col>
      <xdr:colOff>340995</xdr:colOff>
      <xdr:row>3</xdr:row>
      <xdr:rowOff>162562</xdr:rowOff>
    </xdr:to>
    <xdr:sp macro="" textlink="">
      <xdr:nvSpPr>
        <xdr:cNvPr id="51" name="AutoShape 33"/>
        <xdr:cNvSpPr>
          <a:spLocks noChangeArrowheads="1"/>
        </xdr:cNvSpPr>
      </xdr:nvSpPr>
      <xdr:spPr bwMode="auto">
        <a:xfrm>
          <a:off x="1293178" y="963932"/>
          <a:ext cx="182880" cy="18288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J8" sqref="J8"/>
    </sheetView>
  </sheetViews>
  <sheetFormatPr defaultRowHeight="15" x14ac:dyDescent="0.25"/>
  <cols>
    <col min="1" max="1" width="11.28515625" customWidth="1"/>
    <col min="2" max="2" width="41.140625" customWidth="1"/>
  </cols>
  <sheetData>
    <row r="1" spans="1:2" ht="36" x14ac:dyDescent="0.55000000000000004">
      <c r="A1" s="1" t="s">
        <v>150</v>
      </c>
    </row>
    <row r="3" spans="1:2" x14ac:dyDescent="0.25">
      <c r="A3" s="10" t="s">
        <v>112</v>
      </c>
      <c r="B3" s="3" t="s">
        <v>149</v>
      </c>
    </row>
    <row r="4" spans="1:2" x14ac:dyDescent="0.25">
      <c r="A4" s="10" t="s">
        <v>37</v>
      </c>
      <c r="B4" s="4">
        <v>42536</v>
      </c>
    </row>
    <row r="5" spans="1:2" ht="45" x14ac:dyDescent="0.25">
      <c r="A5" s="10" t="s">
        <v>113</v>
      </c>
      <c r="B5" s="9" t="s">
        <v>151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="120" zoomScaleNormal="120" zoomScalePageLayoutView="120" workbookViewId="0">
      <selection activeCell="D7" sqref="D7"/>
    </sheetView>
  </sheetViews>
  <sheetFormatPr defaultRowHeight="15" x14ac:dyDescent="0.25"/>
  <cols>
    <col min="1" max="1" width="17" customWidth="1"/>
    <col min="2" max="2" width="18.85546875" customWidth="1"/>
    <col min="3" max="3" width="22.85546875" bestFit="1" customWidth="1"/>
    <col min="4" max="4" width="12.7109375" bestFit="1" customWidth="1"/>
    <col min="5" max="5" width="6.85546875" customWidth="1"/>
    <col min="6" max="6" width="8" customWidth="1"/>
    <col min="7" max="7" width="15.28515625" bestFit="1" customWidth="1"/>
    <col min="8" max="9" width="12.42578125" customWidth="1"/>
    <col min="10" max="10" width="11.85546875" bestFit="1" customWidth="1"/>
    <col min="13" max="13" width="11.28515625" bestFit="1" customWidth="1"/>
    <col min="14" max="14" width="14" customWidth="1"/>
  </cols>
  <sheetData>
    <row r="1" spans="1:14" ht="36" x14ac:dyDescent="0.55000000000000004">
      <c r="A1" s="1" t="s">
        <v>150</v>
      </c>
    </row>
    <row r="2" spans="1:14" ht="26.25" x14ac:dyDescent="0.4">
      <c r="A2" s="2" t="s">
        <v>0</v>
      </c>
    </row>
    <row r="4" spans="1:14" x14ac:dyDescent="0.25">
      <c r="A4" s="3" t="s">
        <v>107</v>
      </c>
      <c r="B4" s="4">
        <f>MIN(H11:H38)</f>
        <v>42522</v>
      </c>
    </row>
    <row r="5" spans="1:14" x14ac:dyDescent="0.25">
      <c r="A5" s="3" t="s">
        <v>108</v>
      </c>
      <c r="B5" s="4">
        <f>MAX(H11:H38)</f>
        <v>42536</v>
      </c>
      <c r="G5" s="11"/>
    </row>
    <row r="6" spans="1:14" x14ac:dyDescent="0.25">
      <c r="A6" s="3" t="s">
        <v>109</v>
      </c>
      <c r="B6" s="3">
        <f>COUNT(H11:H38)</f>
        <v>28</v>
      </c>
    </row>
    <row r="7" spans="1:14" x14ac:dyDescent="0.25">
      <c r="A7" s="3" t="s">
        <v>111</v>
      </c>
      <c r="B7" s="3">
        <f>SUM(L11:L38)</f>
        <v>65</v>
      </c>
    </row>
    <row r="8" spans="1:14" x14ac:dyDescent="0.25">
      <c r="A8" s="3" t="s">
        <v>110</v>
      </c>
      <c r="B8" s="8">
        <f>N40</f>
        <v>1596.25</v>
      </c>
    </row>
    <row r="10" spans="1:14" x14ac:dyDescent="0.25">
      <c r="A10" s="3" t="s">
        <v>105</v>
      </c>
      <c r="B10" s="3" t="s">
        <v>1</v>
      </c>
      <c r="C10" s="3" t="s">
        <v>71</v>
      </c>
      <c r="D10" s="3" t="s">
        <v>12</v>
      </c>
      <c r="E10" s="3" t="s">
        <v>13</v>
      </c>
      <c r="F10" s="3" t="s">
        <v>14</v>
      </c>
      <c r="G10" s="3" t="s">
        <v>2</v>
      </c>
      <c r="H10" s="3" t="s">
        <v>37</v>
      </c>
      <c r="I10" s="3" t="s">
        <v>38</v>
      </c>
      <c r="J10" s="3" t="s">
        <v>39</v>
      </c>
      <c r="K10" s="3" t="s">
        <v>4</v>
      </c>
      <c r="L10" s="3" t="s">
        <v>3</v>
      </c>
      <c r="M10" s="3" t="s">
        <v>5</v>
      </c>
      <c r="N10" s="3" t="s">
        <v>6</v>
      </c>
    </row>
    <row r="11" spans="1:14" x14ac:dyDescent="0.25">
      <c r="A11" s="3" t="s">
        <v>121</v>
      </c>
      <c r="B11" s="3" t="s">
        <v>58</v>
      </c>
      <c r="C11" s="3" t="s">
        <v>62</v>
      </c>
      <c r="D11" s="3" t="s">
        <v>50</v>
      </c>
      <c r="E11" s="3" t="s">
        <v>20</v>
      </c>
      <c r="F11" s="12" t="s">
        <v>114</v>
      </c>
      <c r="G11" s="3" t="s">
        <v>54</v>
      </c>
      <c r="H11" s="4">
        <v>42522</v>
      </c>
      <c r="I11" s="5">
        <v>0.33333333333333331</v>
      </c>
      <c r="J11" s="5">
        <v>0.39583333333333331</v>
      </c>
      <c r="K11" s="6">
        <v>10</v>
      </c>
      <c r="L11" s="7">
        <f>(J11-I11)*24</f>
        <v>1.5</v>
      </c>
      <c r="M11" s="6">
        <v>15</v>
      </c>
      <c r="N11" s="8">
        <f t="shared" ref="N11:N38" si="0">K11+L11*M11</f>
        <v>32.5</v>
      </c>
    </row>
    <row r="12" spans="1:14" x14ac:dyDescent="0.25">
      <c r="A12" s="3" t="s">
        <v>122</v>
      </c>
      <c r="B12" s="3" t="s">
        <v>106</v>
      </c>
      <c r="C12" s="3" t="s">
        <v>15</v>
      </c>
      <c r="D12" s="3" t="s">
        <v>26</v>
      </c>
      <c r="E12" s="3" t="s">
        <v>20</v>
      </c>
      <c r="F12" s="13" t="s">
        <v>115</v>
      </c>
      <c r="G12" s="3" t="s">
        <v>21</v>
      </c>
      <c r="H12" s="4">
        <v>42522</v>
      </c>
      <c r="I12" s="5">
        <v>0.46875</v>
      </c>
      <c r="J12" s="5">
        <v>0.60416666666666663</v>
      </c>
      <c r="K12" s="6">
        <v>25</v>
      </c>
      <c r="L12" s="7">
        <f t="shared" ref="L12:L38" si="1">(J12-I12)*24</f>
        <v>3.2499999999999991</v>
      </c>
      <c r="M12" s="6">
        <v>20</v>
      </c>
      <c r="N12" s="8">
        <f t="shared" si="0"/>
        <v>89.999999999999986</v>
      </c>
    </row>
    <row r="13" spans="1:14" x14ac:dyDescent="0.25">
      <c r="A13" s="3" t="s">
        <v>123</v>
      </c>
      <c r="B13" s="3" t="s">
        <v>57</v>
      </c>
      <c r="C13" s="3" t="s">
        <v>61</v>
      </c>
      <c r="D13" s="3" t="s">
        <v>50</v>
      </c>
      <c r="E13" s="3" t="s">
        <v>20</v>
      </c>
      <c r="F13" s="13" t="s">
        <v>114</v>
      </c>
      <c r="G13" s="3" t="s">
        <v>53</v>
      </c>
      <c r="H13" s="4">
        <v>42522</v>
      </c>
      <c r="I13" s="5">
        <v>0.66666666666666663</v>
      </c>
      <c r="J13" s="5">
        <v>0.72916666666666663</v>
      </c>
      <c r="K13" s="6">
        <v>10</v>
      </c>
      <c r="L13" s="7">
        <f t="shared" si="1"/>
        <v>1.5</v>
      </c>
      <c r="M13" s="6">
        <v>15</v>
      </c>
      <c r="N13" s="8">
        <f t="shared" si="0"/>
        <v>32.5</v>
      </c>
    </row>
    <row r="14" spans="1:14" x14ac:dyDescent="0.25">
      <c r="A14" s="3" t="s">
        <v>124</v>
      </c>
      <c r="B14" s="3" t="s">
        <v>44</v>
      </c>
      <c r="C14" s="3" t="s">
        <v>47</v>
      </c>
      <c r="D14" s="3" t="s">
        <v>40</v>
      </c>
      <c r="E14" s="3" t="s">
        <v>20</v>
      </c>
      <c r="F14" s="13" t="s">
        <v>115</v>
      </c>
      <c r="G14" s="3" t="s">
        <v>41</v>
      </c>
      <c r="H14" s="4">
        <v>42523</v>
      </c>
      <c r="I14" s="5">
        <v>0.32291666666666669</v>
      </c>
      <c r="J14" s="5">
        <v>0.39583333333333331</v>
      </c>
      <c r="K14" s="6">
        <v>10</v>
      </c>
      <c r="L14" s="7">
        <f t="shared" si="1"/>
        <v>1.7499999999999991</v>
      </c>
      <c r="M14" s="6">
        <v>15</v>
      </c>
      <c r="N14" s="8">
        <f t="shared" si="0"/>
        <v>36.249999999999986</v>
      </c>
    </row>
    <row r="15" spans="1:14" x14ac:dyDescent="0.25">
      <c r="A15" s="3" t="s">
        <v>125</v>
      </c>
      <c r="B15" s="3" t="s">
        <v>9</v>
      </c>
      <c r="C15" s="3" t="s">
        <v>18</v>
      </c>
      <c r="D15" s="3" t="s">
        <v>26</v>
      </c>
      <c r="E15" s="3" t="s">
        <v>20</v>
      </c>
      <c r="F15" s="13" t="s">
        <v>115</v>
      </c>
      <c r="G15" s="3" t="s">
        <v>24</v>
      </c>
      <c r="H15" s="4">
        <v>42523</v>
      </c>
      <c r="I15" s="5">
        <v>0.41666666666666669</v>
      </c>
      <c r="J15" s="5">
        <v>0.47916666666666669</v>
      </c>
      <c r="K15" s="6">
        <v>10</v>
      </c>
      <c r="L15" s="7">
        <f t="shared" si="1"/>
        <v>1.5</v>
      </c>
      <c r="M15" s="6">
        <v>15</v>
      </c>
      <c r="N15" s="8">
        <f t="shared" si="0"/>
        <v>32.5</v>
      </c>
    </row>
    <row r="16" spans="1:14" x14ac:dyDescent="0.25">
      <c r="A16" s="3" t="s">
        <v>126</v>
      </c>
      <c r="B16" s="3" t="s">
        <v>45</v>
      </c>
      <c r="C16" s="3" t="s">
        <v>48</v>
      </c>
      <c r="D16" s="3" t="s">
        <v>40</v>
      </c>
      <c r="E16" s="3" t="s">
        <v>20</v>
      </c>
      <c r="F16" s="13" t="s">
        <v>115</v>
      </c>
      <c r="G16" s="3" t="s">
        <v>42</v>
      </c>
      <c r="H16" s="4">
        <v>42523</v>
      </c>
      <c r="I16" s="5">
        <v>0.5</v>
      </c>
      <c r="J16" s="5">
        <v>0.59375</v>
      </c>
      <c r="K16" s="6">
        <v>20</v>
      </c>
      <c r="L16" s="7">
        <f t="shared" si="1"/>
        <v>2.25</v>
      </c>
      <c r="M16" s="6">
        <v>15</v>
      </c>
      <c r="N16" s="8">
        <f t="shared" si="0"/>
        <v>53.75</v>
      </c>
    </row>
    <row r="17" spans="1:14" x14ac:dyDescent="0.25">
      <c r="A17" s="3" t="s">
        <v>127</v>
      </c>
      <c r="B17" s="3" t="s">
        <v>72</v>
      </c>
      <c r="C17" s="3" t="s">
        <v>92</v>
      </c>
      <c r="D17" s="3" t="s">
        <v>63</v>
      </c>
      <c r="E17" s="3" t="s">
        <v>20</v>
      </c>
      <c r="F17" s="13" t="s">
        <v>116</v>
      </c>
      <c r="G17" s="3" t="s">
        <v>85</v>
      </c>
      <c r="H17" s="4">
        <v>42523</v>
      </c>
      <c r="I17" s="5">
        <v>0.625</v>
      </c>
      <c r="J17" s="5">
        <v>0.6875</v>
      </c>
      <c r="K17" s="6">
        <v>10</v>
      </c>
      <c r="L17" s="7">
        <f t="shared" si="1"/>
        <v>1.5</v>
      </c>
      <c r="M17" s="6">
        <v>15</v>
      </c>
      <c r="N17" s="8">
        <f t="shared" si="0"/>
        <v>32.5</v>
      </c>
    </row>
    <row r="18" spans="1:14" x14ac:dyDescent="0.25">
      <c r="A18" s="3" t="s">
        <v>128</v>
      </c>
      <c r="B18" s="3" t="s">
        <v>75</v>
      </c>
      <c r="C18" s="3" t="s">
        <v>95</v>
      </c>
      <c r="D18" s="3" t="s">
        <v>63</v>
      </c>
      <c r="E18" s="3" t="s">
        <v>20</v>
      </c>
      <c r="F18" s="13" t="s">
        <v>116</v>
      </c>
      <c r="G18" s="3" t="s">
        <v>88</v>
      </c>
      <c r="H18" s="4">
        <v>42524</v>
      </c>
      <c r="I18" s="5">
        <v>0.29166666666666669</v>
      </c>
      <c r="J18" s="5">
        <v>0.4375</v>
      </c>
      <c r="K18" s="6">
        <v>25</v>
      </c>
      <c r="L18" s="7">
        <f t="shared" si="1"/>
        <v>3.4999999999999996</v>
      </c>
      <c r="M18" s="6">
        <v>20</v>
      </c>
      <c r="N18" s="8">
        <f t="shared" si="0"/>
        <v>94.999999999999986</v>
      </c>
    </row>
    <row r="19" spans="1:14" x14ac:dyDescent="0.25">
      <c r="A19" s="3" t="s">
        <v>129</v>
      </c>
      <c r="B19" s="3" t="s">
        <v>8</v>
      </c>
      <c r="C19" s="3" t="s">
        <v>17</v>
      </c>
      <c r="D19" s="3" t="s">
        <v>26</v>
      </c>
      <c r="E19" s="3" t="s">
        <v>20</v>
      </c>
      <c r="F19" s="13" t="s">
        <v>117</v>
      </c>
      <c r="G19" s="3" t="s">
        <v>23</v>
      </c>
      <c r="H19" s="4">
        <v>42524</v>
      </c>
      <c r="I19" s="5">
        <v>0.5</v>
      </c>
      <c r="J19" s="5">
        <v>0.64583333333333337</v>
      </c>
      <c r="K19" s="6">
        <v>25</v>
      </c>
      <c r="L19" s="7">
        <f>(J18-I18)*24</f>
        <v>3.4999999999999996</v>
      </c>
      <c r="M19" s="6">
        <v>20</v>
      </c>
      <c r="N19" s="8">
        <f t="shared" si="0"/>
        <v>94.999999999999986</v>
      </c>
    </row>
    <row r="20" spans="1:14" x14ac:dyDescent="0.25">
      <c r="A20" s="3" t="s">
        <v>130</v>
      </c>
      <c r="B20" s="3" t="s">
        <v>80</v>
      </c>
      <c r="C20" s="3" t="s">
        <v>100</v>
      </c>
      <c r="D20" s="3" t="s">
        <v>64</v>
      </c>
      <c r="E20" s="3" t="s">
        <v>20</v>
      </c>
      <c r="F20" s="13" t="s">
        <v>118</v>
      </c>
      <c r="G20" s="3" t="s">
        <v>66</v>
      </c>
      <c r="H20" s="4">
        <v>42524</v>
      </c>
      <c r="I20" s="5">
        <v>0.66666666666666663</v>
      </c>
      <c r="J20" s="5">
        <v>0.75</v>
      </c>
      <c r="K20" s="6">
        <v>25</v>
      </c>
      <c r="L20" s="7">
        <f>(J19-I19)*24</f>
        <v>3.5000000000000009</v>
      </c>
      <c r="M20" s="6">
        <v>20</v>
      </c>
      <c r="N20" s="8">
        <f t="shared" si="0"/>
        <v>95.000000000000014</v>
      </c>
    </row>
    <row r="21" spans="1:14" x14ac:dyDescent="0.25">
      <c r="A21" s="3" t="s">
        <v>131</v>
      </c>
      <c r="B21" s="3" t="s">
        <v>84</v>
      </c>
      <c r="C21" s="3" t="s">
        <v>104</v>
      </c>
      <c r="D21" s="3" t="s">
        <v>64</v>
      </c>
      <c r="E21" s="3" t="s">
        <v>20</v>
      </c>
      <c r="F21" s="13" t="s">
        <v>118</v>
      </c>
      <c r="G21" s="3" t="s">
        <v>70</v>
      </c>
      <c r="H21" s="4">
        <v>42525</v>
      </c>
      <c r="I21" s="5">
        <v>0.39583333333333331</v>
      </c>
      <c r="J21" s="5">
        <v>0.52083333333333337</v>
      </c>
      <c r="K21" s="6">
        <v>10</v>
      </c>
      <c r="L21" s="7">
        <f>(J20-I20)*24</f>
        <v>2.0000000000000009</v>
      </c>
      <c r="M21" s="6">
        <v>15</v>
      </c>
      <c r="N21" s="8">
        <f t="shared" si="0"/>
        <v>40.000000000000014</v>
      </c>
    </row>
    <row r="22" spans="1:14" x14ac:dyDescent="0.25">
      <c r="A22" s="3" t="s">
        <v>132</v>
      </c>
      <c r="B22" s="3" t="s">
        <v>7</v>
      </c>
      <c r="C22" s="3" t="s">
        <v>16</v>
      </c>
      <c r="D22" s="3" t="s">
        <v>26</v>
      </c>
      <c r="E22" s="3" t="s">
        <v>20</v>
      </c>
      <c r="F22" s="13" t="s">
        <v>117</v>
      </c>
      <c r="G22" s="3" t="s">
        <v>22</v>
      </c>
      <c r="H22" s="4">
        <v>42525</v>
      </c>
      <c r="I22" s="5">
        <v>0.64583333333333337</v>
      </c>
      <c r="J22" s="5">
        <v>0.70833333333333337</v>
      </c>
      <c r="K22" s="6">
        <v>10</v>
      </c>
      <c r="L22" s="7">
        <f t="shared" si="1"/>
        <v>1.5</v>
      </c>
      <c r="M22" s="6">
        <v>15</v>
      </c>
      <c r="N22" s="8">
        <f t="shared" si="0"/>
        <v>32.5</v>
      </c>
    </row>
    <row r="23" spans="1:14" x14ac:dyDescent="0.25">
      <c r="A23" s="3" t="s">
        <v>133</v>
      </c>
      <c r="B23" s="3" t="s">
        <v>76</v>
      </c>
      <c r="C23" s="3" t="s">
        <v>96</v>
      </c>
      <c r="D23" s="3" t="s">
        <v>63</v>
      </c>
      <c r="E23" s="3" t="s">
        <v>20</v>
      </c>
      <c r="F23" s="13" t="s">
        <v>116</v>
      </c>
      <c r="G23" s="3" t="s">
        <v>89</v>
      </c>
      <c r="H23" s="4">
        <v>42526</v>
      </c>
      <c r="I23" s="5">
        <v>0.34375</v>
      </c>
      <c r="J23" s="5">
        <v>0.44791666666666669</v>
      </c>
      <c r="K23" s="6">
        <v>20</v>
      </c>
      <c r="L23" s="7">
        <f t="shared" si="1"/>
        <v>2.5000000000000004</v>
      </c>
      <c r="M23" s="6">
        <v>15</v>
      </c>
      <c r="N23" s="8">
        <f t="shared" si="0"/>
        <v>57.500000000000007</v>
      </c>
    </row>
    <row r="24" spans="1:14" x14ac:dyDescent="0.25">
      <c r="A24" s="3" t="s">
        <v>134</v>
      </c>
      <c r="B24" s="3" t="s">
        <v>83</v>
      </c>
      <c r="C24" s="3" t="s">
        <v>103</v>
      </c>
      <c r="D24" s="3" t="s">
        <v>64</v>
      </c>
      <c r="E24" s="3" t="s">
        <v>20</v>
      </c>
      <c r="F24" s="13" t="s">
        <v>118</v>
      </c>
      <c r="G24" s="3" t="s">
        <v>69</v>
      </c>
      <c r="H24" s="4">
        <v>42526</v>
      </c>
      <c r="I24" s="5">
        <v>0.6875</v>
      </c>
      <c r="J24" s="5">
        <v>0.70833333333333337</v>
      </c>
      <c r="K24" s="6">
        <v>10</v>
      </c>
      <c r="L24" s="7">
        <f t="shared" si="1"/>
        <v>0.50000000000000089</v>
      </c>
      <c r="M24" s="6">
        <v>15</v>
      </c>
      <c r="N24" s="8">
        <f t="shared" si="0"/>
        <v>17.500000000000014</v>
      </c>
    </row>
    <row r="25" spans="1:14" x14ac:dyDescent="0.25">
      <c r="A25" s="3" t="s">
        <v>135</v>
      </c>
      <c r="B25" s="3" t="s">
        <v>33</v>
      </c>
      <c r="C25" s="3" t="s">
        <v>36</v>
      </c>
      <c r="D25" s="3" t="s">
        <v>27</v>
      </c>
      <c r="E25" s="3" t="s">
        <v>20</v>
      </c>
      <c r="F25" s="13" t="s">
        <v>119</v>
      </c>
      <c r="G25" s="3" t="s">
        <v>30</v>
      </c>
      <c r="H25" s="4">
        <v>42527</v>
      </c>
      <c r="I25" s="5">
        <v>0.40625</v>
      </c>
      <c r="J25" s="5">
        <v>0.5625</v>
      </c>
      <c r="K25" s="6">
        <v>25</v>
      </c>
      <c r="L25" s="7">
        <f t="shared" si="1"/>
        <v>3.75</v>
      </c>
      <c r="M25" s="6">
        <v>20</v>
      </c>
      <c r="N25" s="8">
        <f t="shared" si="0"/>
        <v>100</v>
      </c>
    </row>
    <row r="26" spans="1:14" x14ac:dyDescent="0.25">
      <c r="A26" s="3" t="s">
        <v>136</v>
      </c>
      <c r="B26" s="3" t="s">
        <v>46</v>
      </c>
      <c r="C26" s="3" t="s">
        <v>49</v>
      </c>
      <c r="D26" s="3" t="s">
        <v>40</v>
      </c>
      <c r="E26" s="3" t="s">
        <v>20</v>
      </c>
      <c r="F26" s="13" t="s">
        <v>115</v>
      </c>
      <c r="G26" s="3" t="s">
        <v>43</v>
      </c>
      <c r="H26" s="4">
        <v>42527</v>
      </c>
      <c r="I26" s="5">
        <v>0.60416666666666663</v>
      </c>
      <c r="J26" s="5">
        <v>0.70833333333333337</v>
      </c>
      <c r="K26" s="6">
        <v>20</v>
      </c>
      <c r="L26" s="7">
        <f t="shared" si="1"/>
        <v>2.5000000000000018</v>
      </c>
      <c r="M26" s="6">
        <v>15</v>
      </c>
      <c r="N26" s="8">
        <f t="shared" si="0"/>
        <v>57.500000000000028</v>
      </c>
    </row>
    <row r="27" spans="1:14" x14ac:dyDescent="0.25">
      <c r="A27" s="3" t="s">
        <v>137</v>
      </c>
      <c r="B27" s="3" t="s">
        <v>10</v>
      </c>
      <c r="C27" s="3" t="s">
        <v>19</v>
      </c>
      <c r="D27" s="3" t="s">
        <v>26</v>
      </c>
      <c r="E27" s="3" t="s">
        <v>20</v>
      </c>
      <c r="F27" s="13" t="s">
        <v>120</v>
      </c>
      <c r="G27" s="3" t="s">
        <v>25</v>
      </c>
      <c r="H27" s="4">
        <v>42528</v>
      </c>
      <c r="I27" s="5">
        <v>0.51041666666666663</v>
      </c>
      <c r="J27" s="5">
        <v>0.59375</v>
      </c>
      <c r="K27" s="6">
        <v>10</v>
      </c>
      <c r="L27" s="7">
        <f t="shared" si="1"/>
        <v>2.0000000000000009</v>
      </c>
      <c r="M27" s="6">
        <v>15</v>
      </c>
      <c r="N27" s="8">
        <f t="shared" si="0"/>
        <v>40.000000000000014</v>
      </c>
    </row>
    <row r="28" spans="1:14" x14ac:dyDescent="0.25">
      <c r="A28" s="3" t="s">
        <v>138</v>
      </c>
      <c r="B28" s="3" t="s">
        <v>81</v>
      </c>
      <c r="C28" s="3" t="s">
        <v>101</v>
      </c>
      <c r="D28" s="3" t="s">
        <v>64</v>
      </c>
      <c r="E28" s="3" t="s">
        <v>20</v>
      </c>
      <c r="F28" s="13" t="s">
        <v>118</v>
      </c>
      <c r="G28" s="3" t="s">
        <v>67</v>
      </c>
      <c r="H28" s="4">
        <v>42528</v>
      </c>
      <c r="I28" s="5">
        <v>0.625</v>
      </c>
      <c r="J28" s="5">
        <v>0.70833333333333337</v>
      </c>
      <c r="K28" s="6">
        <v>10</v>
      </c>
      <c r="L28" s="7">
        <f t="shared" si="1"/>
        <v>2.0000000000000009</v>
      </c>
      <c r="M28" s="6">
        <v>15</v>
      </c>
      <c r="N28" s="8">
        <f t="shared" si="0"/>
        <v>40.000000000000014</v>
      </c>
    </row>
    <row r="29" spans="1:14" x14ac:dyDescent="0.25">
      <c r="A29" s="3" t="s">
        <v>139</v>
      </c>
      <c r="B29" s="3" t="s">
        <v>77</v>
      </c>
      <c r="C29" s="3" t="s">
        <v>97</v>
      </c>
      <c r="D29" s="3" t="s">
        <v>63</v>
      </c>
      <c r="E29" s="3" t="s">
        <v>20</v>
      </c>
      <c r="F29" s="13" t="s">
        <v>116</v>
      </c>
      <c r="G29" s="3" t="s">
        <v>90</v>
      </c>
      <c r="H29" s="4">
        <v>42529</v>
      </c>
      <c r="I29" s="5">
        <v>0.32291666666666669</v>
      </c>
      <c r="J29" s="5">
        <v>0.48958333333333331</v>
      </c>
      <c r="K29" s="6">
        <v>25</v>
      </c>
      <c r="L29" s="7">
        <f t="shared" si="1"/>
        <v>3.9999999999999991</v>
      </c>
      <c r="M29" s="6">
        <v>20</v>
      </c>
      <c r="N29" s="8">
        <f t="shared" si="0"/>
        <v>104.99999999999999</v>
      </c>
    </row>
    <row r="30" spans="1:14" x14ac:dyDescent="0.25">
      <c r="A30" s="3" t="s">
        <v>140</v>
      </c>
      <c r="B30" s="3" t="s">
        <v>73</v>
      </c>
      <c r="C30" s="3" t="s">
        <v>93</v>
      </c>
      <c r="D30" s="3" t="s">
        <v>63</v>
      </c>
      <c r="E30" s="3" t="s">
        <v>20</v>
      </c>
      <c r="F30" s="13" t="s">
        <v>116</v>
      </c>
      <c r="G30" s="3" t="s">
        <v>86</v>
      </c>
      <c r="H30" s="4">
        <v>42529</v>
      </c>
      <c r="I30" s="5">
        <v>0.52083333333333337</v>
      </c>
      <c r="J30" s="5">
        <v>0.65625</v>
      </c>
      <c r="K30" s="6">
        <v>25</v>
      </c>
      <c r="L30" s="7">
        <f t="shared" si="1"/>
        <v>3.2499999999999991</v>
      </c>
      <c r="M30" s="6">
        <v>20</v>
      </c>
      <c r="N30" s="8">
        <f t="shared" si="0"/>
        <v>89.999999999999986</v>
      </c>
    </row>
    <row r="31" spans="1:14" x14ac:dyDescent="0.25">
      <c r="A31" s="3" t="s">
        <v>141</v>
      </c>
      <c r="B31" s="3" t="s">
        <v>56</v>
      </c>
      <c r="C31" s="3" t="s">
        <v>60</v>
      </c>
      <c r="D31" s="3" t="s">
        <v>50</v>
      </c>
      <c r="E31" s="3" t="s">
        <v>20</v>
      </c>
      <c r="F31" s="13" t="s">
        <v>114</v>
      </c>
      <c r="G31" s="3" t="s">
        <v>52</v>
      </c>
      <c r="H31" s="4">
        <v>42530</v>
      </c>
      <c r="I31" s="5">
        <v>0.48958333333333331</v>
      </c>
      <c r="J31" s="5">
        <v>0.55208333333333337</v>
      </c>
      <c r="K31" s="6">
        <v>10</v>
      </c>
      <c r="L31" s="7">
        <f t="shared" si="1"/>
        <v>1.5000000000000013</v>
      </c>
      <c r="M31" s="6">
        <v>15</v>
      </c>
      <c r="N31" s="8">
        <f t="shared" si="0"/>
        <v>32.500000000000021</v>
      </c>
    </row>
    <row r="32" spans="1:14" x14ac:dyDescent="0.25">
      <c r="A32" s="3" t="s">
        <v>142</v>
      </c>
      <c r="B32" s="3" t="s">
        <v>74</v>
      </c>
      <c r="C32" s="3" t="s">
        <v>94</v>
      </c>
      <c r="D32" s="3" t="s">
        <v>63</v>
      </c>
      <c r="E32" s="3" t="s">
        <v>20</v>
      </c>
      <c r="F32" s="13" t="s">
        <v>116</v>
      </c>
      <c r="G32" s="3" t="s">
        <v>87</v>
      </c>
      <c r="H32" s="4">
        <v>42531</v>
      </c>
      <c r="I32" s="5">
        <v>0.34375</v>
      </c>
      <c r="J32" s="5">
        <v>0.45833333333333331</v>
      </c>
      <c r="K32" s="6">
        <v>20</v>
      </c>
      <c r="L32" s="7">
        <f t="shared" si="1"/>
        <v>2.7499999999999996</v>
      </c>
      <c r="M32" s="6">
        <v>15</v>
      </c>
      <c r="N32" s="8">
        <f t="shared" si="0"/>
        <v>61.249999999999993</v>
      </c>
    </row>
    <row r="33" spans="1:14" x14ac:dyDescent="0.25">
      <c r="A33" s="3" t="s">
        <v>143</v>
      </c>
      <c r="B33" s="3" t="s">
        <v>31</v>
      </c>
      <c r="C33" s="3" t="s">
        <v>34</v>
      </c>
      <c r="D33" s="3" t="s">
        <v>27</v>
      </c>
      <c r="E33" s="3" t="s">
        <v>20</v>
      </c>
      <c r="F33" s="13" t="s">
        <v>119</v>
      </c>
      <c r="G33" s="3" t="s">
        <v>28</v>
      </c>
      <c r="H33" s="4">
        <v>42531</v>
      </c>
      <c r="I33" s="5">
        <v>0.57291666666666663</v>
      </c>
      <c r="J33" s="5">
        <v>0.625</v>
      </c>
      <c r="K33" s="6">
        <v>10</v>
      </c>
      <c r="L33" s="7">
        <f t="shared" si="1"/>
        <v>1.2500000000000009</v>
      </c>
      <c r="M33" s="6">
        <v>15</v>
      </c>
      <c r="N33" s="8">
        <f t="shared" si="0"/>
        <v>28.750000000000014</v>
      </c>
    </row>
    <row r="34" spans="1:14" x14ac:dyDescent="0.25">
      <c r="A34" s="3" t="s">
        <v>144</v>
      </c>
      <c r="B34" s="3" t="s">
        <v>55</v>
      </c>
      <c r="C34" s="3" t="s">
        <v>59</v>
      </c>
      <c r="D34" s="3" t="s">
        <v>50</v>
      </c>
      <c r="E34" s="3" t="s">
        <v>20</v>
      </c>
      <c r="F34" s="13" t="s">
        <v>114</v>
      </c>
      <c r="G34" s="3" t="s">
        <v>51</v>
      </c>
      <c r="H34" s="4">
        <v>42532</v>
      </c>
      <c r="I34" s="5">
        <v>0.35416666666666669</v>
      </c>
      <c r="J34" s="5">
        <v>0.48958333333333331</v>
      </c>
      <c r="K34" s="6">
        <v>25</v>
      </c>
      <c r="L34" s="7">
        <f t="shared" si="1"/>
        <v>3.2499999999999991</v>
      </c>
      <c r="M34" s="6">
        <v>20</v>
      </c>
      <c r="N34" s="8">
        <f t="shared" si="0"/>
        <v>89.999999999999986</v>
      </c>
    </row>
    <row r="35" spans="1:14" x14ac:dyDescent="0.25">
      <c r="A35" s="3" t="s">
        <v>145</v>
      </c>
      <c r="B35" s="3" t="s">
        <v>82</v>
      </c>
      <c r="C35" s="3" t="s">
        <v>102</v>
      </c>
      <c r="D35" s="3" t="s">
        <v>64</v>
      </c>
      <c r="E35" s="3" t="s">
        <v>20</v>
      </c>
      <c r="F35" s="13" t="s">
        <v>118</v>
      </c>
      <c r="G35" s="3" t="s">
        <v>68</v>
      </c>
      <c r="H35" s="4">
        <v>42533</v>
      </c>
      <c r="I35" s="5">
        <v>0.57291666666666663</v>
      </c>
      <c r="J35" s="5">
        <v>0.64583333333333337</v>
      </c>
      <c r="K35" s="6">
        <v>10</v>
      </c>
      <c r="L35" s="7">
        <f t="shared" si="1"/>
        <v>1.7500000000000018</v>
      </c>
      <c r="M35" s="6">
        <v>15</v>
      </c>
      <c r="N35" s="8">
        <f t="shared" si="0"/>
        <v>36.250000000000028</v>
      </c>
    </row>
    <row r="36" spans="1:14" x14ac:dyDescent="0.25">
      <c r="A36" s="3" t="s">
        <v>146</v>
      </c>
      <c r="B36" s="3" t="s">
        <v>79</v>
      </c>
      <c r="C36" s="3" t="s">
        <v>99</v>
      </c>
      <c r="D36" s="3" t="s">
        <v>64</v>
      </c>
      <c r="E36" s="3" t="s">
        <v>20</v>
      </c>
      <c r="F36" s="13" t="s">
        <v>118</v>
      </c>
      <c r="G36" s="3" t="s">
        <v>65</v>
      </c>
      <c r="H36" s="4">
        <v>42534</v>
      </c>
      <c r="I36" s="5">
        <v>0.40625</v>
      </c>
      <c r="J36" s="5">
        <v>0.51041666666666663</v>
      </c>
      <c r="K36" s="6">
        <v>20</v>
      </c>
      <c r="L36" s="7">
        <f t="shared" si="1"/>
        <v>2.4999999999999991</v>
      </c>
      <c r="M36" s="6">
        <v>15</v>
      </c>
      <c r="N36" s="8">
        <f t="shared" si="0"/>
        <v>57.499999999999986</v>
      </c>
    </row>
    <row r="37" spans="1:14" x14ac:dyDescent="0.25">
      <c r="A37" s="3" t="s">
        <v>147</v>
      </c>
      <c r="B37" s="3" t="s">
        <v>32</v>
      </c>
      <c r="C37" s="3" t="s">
        <v>35</v>
      </c>
      <c r="D37" s="3" t="s">
        <v>27</v>
      </c>
      <c r="E37" s="3" t="s">
        <v>20</v>
      </c>
      <c r="F37" s="13" t="s">
        <v>119</v>
      </c>
      <c r="G37" s="3" t="s">
        <v>29</v>
      </c>
      <c r="H37" s="4">
        <v>42534</v>
      </c>
      <c r="I37" s="5">
        <v>0.5625</v>
      </c>
      <c r="J37" s="5">
        <v>0.60416666666666663</v>
      </c>
      <c r="K37" s="6">
        <v>10</v>
      </c>
      <c r="L37" s="7">
        <f t="shared" si="1"/>
        <v>0.99999999999999911</v>
      </c>
      <c r="M37" s="6">
        <v>15</v>
      </c>
      <c r="N37" s="8">
        <f t="shared" si="0"/>
        <v>24.999999999999986</v>
      </c>
    </row>
    <row r="38" spans="1:14" x14ac:dyDescent="0.25">
      <c r="A38" s="3" t="s">
        <v>148</v>
      </c>
      <c r="B38" s="3" t="s">
        <v>78</v>
      </c>
      <c r="C38" s="3" t="s">
        <v>98</v>
      </c>
      <c r="D38" s="3" t="s">
        <v>63</v>
      </c>
      <c r="E38" s="3" t="s">
        <v>20</v>
      </c>
      <c r="F38" s="13" t="s">
        <v>116</v>
      </c>
      <c r="G38" s="3" t="s">
        <v>91</v>
      </c>
      <c r="H38" s="4">
        <v>42536</v>
      </c>
      <c r="I38" s="5">
        <v>0.39583333333333331</v>
      </c>
      <c r="J38" s="5">
        <v>0.53125</v>
      </c>
      <c r="K38" s="6">
        <v>25</v>
      </c>
      <c r="L38" s="7">
        <f t="shared" si="1"/>
        <v>3.2500000000000004</v>
      </c>
      <c r="M38" s="6">
        <v>20</v>
      </c>
      <c r="N38" s="8">
        <f t="shared" si="0"/>
        <v>90.000000000000014</v>
      </c>
    </row>
    <row r="40" spans="1:14" x14ac:dyDescent="0.25">
      <c r="M40" s="3" t="s">
        <v>11</v>
      </c>
      <c r="N40" s="8">
        <f>SUM(N11:N38)</f>
        <v>1596.25</v>
      </c>
    </row>
  </sheetData>
  <sortState ref="A5:O32">
    <sortCondition ref="H5:H32"/>
  </sortState>
  <pageMargins left="0.7" right="0.7" top="0.75" bottom="0.75" header="0.3" footer="0.3"/>
  <pageSetup scale="55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Service Log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2013-03-16T00:30:54Z</cp:lastPrinted>
  <dcterms:created xsi:type="dcterms:W3CDTF">2012-10-10T19:09:07Z</dcterms:created>
  <dcterms:modified xsi:type="dcterms:W3CDTF">2013-03-16T00:36:58Z</dcterms:modified>
</cp:coreProperties>
</file>